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2" yWindow="-12" windowWidth="21204" windowHeight="12972"/>
  </bookViews>
  <sheets>
    <sheet name="Main" sheetId="6" r:id="rId1"/>
    <sheet name="Avi-Yonah" sheetId="1" r:id="rId2"/>
    <sheet name="Coordinates" sheetId="5" r:id="rId3"/>
    <sheet name="Duval" sheetId="4" r:id="rId4"/>
    <sheet name="Alliata" sheetId="2" r:id="rId5"/>
    <sheet name="Order" sheetId="7" r:id="rId6"/>
    <sheet name="HTML" sheetId="8" r:id="rId7"/>
    <sheet name="Discardable" sheetId="9" r:id="rId8"/>
  </sheets>
  <definedNames>
    <definedName name="_xlnm._FilterDatabase" localSheetId="0" hidden="1">Main!$A$1:$AA$194</definedName>
  </definedNames>
  <calcPr calcId="125725"/>
</workbook>
</file>

<file path=xl/calcChain.xml><?xml version="1.0" encoding="utf-8"?>
<calcChain xmlns="http://schemas.openxmlformats.org/spreadsheetml/2006/main">
  <c r="F3" i="8"/>
  <c r="G3"/>
  <c r="H3"/>
  <c r="I3"/>
  <c r="J3"/>
  <c r="K3"/>
  <c r="L3"/>
  <c r="M3"/>
  <c r="N3"/>
  <c r="F4"/>
  <c r="G4"/>
  <c r="H4"/>
  <c r="I4"/>
  <c r="J4"/>
  <c r="K4"/>
  <c r="L4"/>
  <c r="M4"/>
  <c r="N4"/>
  <c r="F5"/>
  <c r="G5"/>
  <c r="H5"/>
  <c r="I5"/>
  <c r="J5"/>
  <c r="K5"/>
  <c r="L5"/>
  <c r="M5"/>
  <c r="N5"/>
  <c r="F6"/>
  <c r="G6"/>
  <c r="H6"/>
  <c r="I6"/>
  <c r="J6"/>
  <c r="K6"/>
  <c r="L6"/>
  <c r="M6"/>
  <c r="N6"/>
  <c r="F7"/>
  <c r="G7"/>
  <c r="H7"/>
  <c r="I7"/>
  <c r="J7"/>
  <c r="K7"/>
  <c r="L7"/>
  <c r="M7"/>
  <c r="N7"/>
  <c r="F8"/>
  <c r="G8"/>
  <c r="H8"/>
  <c r="I8"/>
  <c r="J8"/>
  <c r="K8"/>
  <c r="L8"/>
  <c r="M8"/>
  <c r="N8"/>
  <c r="F9"/>
  <c r="G9"/>
  <c r="H9"/>
  <c r="I9"/>
  <c r="J9"/>
  <c r="K9"/>
  <c r="L9"/>
  <c r="M9"/>
  <c r="N9"/>
  <c r="F10"/>
  <c r="G10"/>
  <c r="H10"/>
  <c r="I10"/>
  <c r="J10"/>
  <c r="K10"/>
  <c r="L10"/>
  <c r="M10"/>
  <c r="N10"/>
  <c r="F11"/>
  <c r="G11"/>
  <c r="H11"/>
  <c r="I11"/>
  <c r="J11"/>
  <c r="K11"/>
  <c r="L11"/>
  <c r="M11"/>
  <c r="N11"/>
  <c r="F12"/>
  <c r="G12"/>
  <c r="H12"/>
  <c r="I12"/>
  <c r="J12"/>
  <c r="K12"/>
  <c r="L12"/>
  <c r="M12"/>
  <c r="N12"/>
  <c r="F13"/>
  <c r="G13"/>
  <c r="H13"/>
  <c r="I13"/>
  <c r="J13"/>
  <c r="K13"/>
  <c r="L13"/>
  <c r="M13"/>
  <c r="N13"/>
  <c r="F14"/>
  <c r="G14"/>
  <c r="H14"/>
  <c r="I14"/>
  <c r="J14"/>
  <c r="K14"/>
  <c r="L14"/>
  <c r="M14"/>
  <c r="N14"/>
  <c r="F15"/>
  <c r="G15"/>
  <c r="H15"/>
  <c r="I15"/>
  <c r="J15"/>
  <c r="K15"/>
  <c r="L15"/>
  <c r="M15"/>
  <c r="N15"/>
  <c r="F16"/>
  <c r="G16"/>
  <c r="H16"/>
  <c r="I16"/>
  <c r="J16"/>
  <c r="K16"/>
  <c r="L16"/>
  <c r="M16"/>
  <c r="N16"/>
  <c r="F17"/>
  <c r="G17"/>
  <c r="H17"/>
  <c r="I17"/>
  <c r="J17"/>
  <c r="K17"/>
  <c r="L17"/>
  <c r="M17"/>
  <c r="N17"/>
  <c r="F18"/>
  <c r="G18"/>
  <c r="H18"/>
  <c r="I18"/>
  <c r="J18"/>
  <c r="K18"/>
  <c r="L18"/>
  <c r="M18"/>
  <c r="N18"/>
  <c r="F19"/>
  <c r="G19"/>
  <c r="H19"/>
  <c r="I19"/>
  <c r="J19"/>
  <c r="K19"/>
  <c r="L19"/>
  <c r="M19"/>
  <c r="N19"/>
  <c r="F20"/>
  <c r="G20"/>
  <c r="H20"/>
  <c r="I20"/>
  <c r="J20"/>
  <c r="K20"/>
  <c r="L20"/>
  <c r="M20"/>
  <c r="N20"/>
  <c r="F21"/>
  <c r="G21"/>
  <c r="H21"/>
  <c r="I21"/>
  <c r="J21"/>
  <c r="K21"/>
  <c r="L21"/>
  <c r="M21"/>
  <c r="N21"/>
  <c r="F22"/>
  <c r="G22"/>
  <c r="H22"/>
  <c r="I22"/>
  <c r="J22"/>
  <c r="K22"/>
  <c r="L22"/>
  <c r="M22"/>
  <c r="N22"/>
  <c r="F23"/>
  <c r="G23"/>
  <c r="H23"/>
  <c r="I23"/>
  <c r="J23"/>
  <c r="K23"/>
  <c r="L23"/>
  <c r="M23"/>
  <c r="N23"/>
  <c r="F24"/>
  <c r="G24"/>
  <c r="H24"/>
  <c r="I24"/>
  <c r="J24"/>
  <c r="K24"/>
  <c r="L24"/>
  <c r="M24"/>
  <c r="N24"/>
  <c r="F25"/>
  <c r="G25"/>
  <c r="H25"/>
  <c r="I25"/>
  <c r="J25"/>
  <c r="K25"/>
  <c r="L25"/>
  <c r="M25"/>
  <c r="N25"/>
  <c r="F26"/>
  <c r="G26"/>
  <c r="H26"/>
  <c r="I26"/>
  <c r="J26"/>
  <c r="K26"/>
  <c r="L26"/>
  <c r="M26"/>
  <c r="N26"/>
  <c r="F27"/>
  <c r="G27"/>
  <c r="H27"/>
  <c r="I27"/>
  <c r="J27"/>
  <c r="K27"/>
  <c r="L27"/>
  <c r="M27"/>
  <c r="N27"/>
  <c r="F28"/>
  <c r="G28"/>
  <c r="H28"/>
  <c r="I28"/>
  <c r="J28"/>
  <c r="K28"/>
  <c r="L28"/>
  <c r="M28"/>
  <c r="N28"/>
  <c r="F29"/>
  <c r="G29"/>
  <c r="H29"/>
  <c r="I29"/>
  <c r="J29"/>
  <c r="K29"/>
  <c r="L29"/>
  <c r="M29"/>
  <c r="N29"/>
  <c r="F30"/>
  <c r="G30"/>
  <c r="H30"/>
  <c r="I30"/>
  <c r="J30"/>
  <c r="K30"/>
  <c r="L30"/>
  <c r="M30"/>
  <c r="N30"/>
  <c r="F31"/>
  <c r="G31"/>
  <c r="H31"/>
  <c r="I31"/>
  <c r="J31"/>
  <c r="K31"/>
  <c r="L31"/>
  <c r="M31"/>
  <c r="N31"/>
  <c r="F32"/>
  <c r="G32"/>
  <c r="H32"/>
  <c r="I32"/>
  <c r="J32"/>
  <c r="K32"/>
  <c r="L32"/>
  <c r="M32"/>
  <c r="N32"/>
  <c r="F33"/>
  <c r="G33"/>
  <c r="H33"/>
  <c r="I33"/>
  <c r="J33"/>
  <c r="K33"/>
  <c r="L33"/>
  <c r="M33"/>
  <c r="N33"/>
  <c r="F34"/>
  <c r="G34"/>
  <c r="H34"/>
  <c r="I34"/>
  <c r="J34"/>
  <c r="K34"/>
  <c r="L34"/>
  <c r="M34"/>
  <c r="N34"/>
  <c r="F35"/>
  <c r="G35"/>
  <c r="H35"/>
  <c r="I35"/>
  <c r="J35"/>
  <c r="K35"/>
  <c r="L35"/>
  <c r="M35"/>
  <c r="N35"/>
  <c r="F36"/>
  <c r="G36"/>
  <c r="H36"/>
  <c r="I36"/>
  <c r="J36"/>
  <c r="K36"/>
  <c r="L36"/>
  <c r="M36"/>
  <c r="N36"/>
  <c r="F37"/>
  <c r="G37"/>
  <c r="H37"/>
  <c r="I37"/>
  <c r="J37"/>
  <c r="K37"/>
  <c r="L37"/>
  <c r="M37"/>
  <c r="N37"/>
  <c r="F38"/>
  <c r="G38"/>
  <c r="H38"/>
  <c r="I38"/>
  <c r="J38"/>
  <c r="K38"/>
  <c r="L38"/>
  <c r="M38"/>
  <c r="N38"/>
  <c r="F39"/>
  <c r="G39"/>
  <c r="H39"/>
  <c r="I39"/>
  <c r="J39"/>
  <c r="K39"/>
  <c r="L39"/>
  <c r="M39"/>
  <c r="N39"/>
  <c r="F40"/>
  <c r="G40"/>
  <c r="H40"/>
  <c r="I40"/>
  <c r="J40"/>
  <c r="K40"/>
  <c r="L40"/>
  <c r="M40"/>
  <c r="N40"/>
  <c r="F41"/>
  <c r="G41"/>
  <c r="H41"/>
  <c r="I41"/>
  <c r="J41"/>
  <c r="K41"/>
  <c r="L41"/>
  <c r="M41"/>
  <c r="N41"/>
  <c r="F42"/>
  <c r="G42"/>
  <c r="H42"/>
  <c r="I42"/>
  <c r="J42"/>
  <c r="K42"/>
  <c r="L42"/>
  <c r="M42"/>
  <c r="N42"/>
  <c r="F43"/>
  <c r="G43"/>
  <c r="H43"/>
  <c r="I43"/>
  <c r="J43"/>
  <c r="K43"/>
  <c r="L43"/>
  <c r="M43"/>
  <c r="N43"/>
  <c r="F44"/>
  <c r="G44"/>
  <c r="H44"/>
  <c r="I44"/>
  <c r="J44"/>
  <c r="K44"/>
  <c r="L44"/>
  <c r="M44"/>
  <c r="N44"/>
  <c r="F45"/>
  <c r="G45"/>
  <c r="H45"/>
  <c r="I45"/>
  <c r="J45"/>
  <c r="K45"/>
  <c r="L45"/>
  <c r="M45"/>
  <c r="N45"/>
  <c r="F46"/>
  <c r="G46"/>
  <c r="H46"/>
  <c r="I46"/>
  <c r="J46"/>
  <c r="K46"/>
  <c r="L46"/>
  <c r="M46"/>
  <c r="N46"/>
  <c r="F47"/>
  <c r="G47"/>
  <c r="H47"/>
  <c r="I47"/>
  <c r="J47"/>
  <c r="K47"/>
  <c r="L47"/>
  <c r="M47"/>
  <c r="N47"/>
  <c r="F48"/>
  <c r="G48"/>
  <c r="H48"/>
  <c r="I48"/>
  <c r="J48"/>
  <c r="K48"/>
  <c r="L48"/>
  <c r="M48"/>
  <c r="N48"/>
  <c r="F49"/>
  <c r="G49"/>
  <c r="H49"/>
  <c r="I49"/>
  <c r="J49"/>
  <c r="K49"/>
  <c r="L49"/>
  <c r="M49"/>
  <c r="N49"/>
  <c r="F50"/>
  <c r="G50"/>
  <c r="H50"/>
  <c r="I50"/>
  <c r="J50"/>
  <c r="K50"/>
  <c r="L50"/>
  <c r="M50"/>
  <c r="N50"/>
  <c r="F51"/>
  <c r="G51"/>
  <c r="H51"/>
  <c r="I51"/>
  <c r="J51"/>
  <c r="K51"/>
  <c r="L51"/>
  <c r="M51"/>
  <c r="N51"/>
  <c r="F52"/>
  <c r="G52"/>
  <c r="H52"/>
  <c r="I52"/>
  <c r="J52"/>
  <c r="K52"/>
  <c r="L52"/>
  <c r="M52"/>
  <c r="N52"/>
  <c r="F53"/>
  <c r="G53"/>
  <c r="H53"/>
  <c r="I53"/>
  <c r="J53"/>
  <c r="K53"/>
  <c r="L53"/>
  <c r="M53"/>
  <c r="N53"/>
  <c r="F54"/>
  <c r="G54"/>
  <c r="H54"/>
  <c r="I54"/>
  <c r="J54"/>
  <c r="K54"/>
  <c r="L54"/>
  <c r="M54"/>
  <c r="N54"/>
  <c r="F55"/>
  <c r="G55"/>
  <c r="H55"/>
  <c r="I55"/>
  <c r="J55"/>
  <c r="K55"/>
  <c r="L55"/>
  <c r="M55"/>
  <c r="N55"/>
  <c r="F56"/>
  <c r="G56"/>
  <c r="H56"/>
  <c r="I56"/>
  <c r="J56"/>
  <c r="K56"/>
  <c r="L56"/>
  <c r="M56"/>
  <c r="N56"/>
  <c r="F57"/>
  <c r="G57"/>
  <c r="H57"/>
  <c r="I57"/>
  <c r="J57"/>
  <c r="K57"/>
  <c r="L57"/>
  <c r="M57"/>
  <c r="N57"/>
  <c r="F58"/>
  <c r="G58"/>
  <c r="H58"/>
  <c r="I58"/>
  <c r="J58"/>
  <c r="K58"/>
  <c r="L58"/>
  <c r="M58"/>
  <c r="N58"/>
  <c r="F59"/>
  <c r="G59"/>
  <c r="H59"/>
  <c r="I59"/>
  <c r="J59"/>
  <c r="K59"/>
  <c r="L59"/>
  <c r="M59"/>
  <c r="N59"/>
  <c r="F60"/>
  <c r="G60"/>
  <c r="H60"/>
  <c r="I60"/>
  <c r="J60"/>
  <c r="K60"/>
  <c r="L60"/>
  <c r="M60"/>
  <c r="N60"/>
  <c r="F61"/>
  <c r="G61"/>
  <c r="H61"/>
  <c r="I61"/>
  <c r="J61"/>
  <c r="K61"/>
  <c r="L61"/>
  <c r="M61"/>
  <c r="N61"/>
  <c r="F62"/>
  <c r="G62"/>
  <c r="H62"/>
  <c r="I62"/>
  <c r="J62"/>
  <c r="K62"/>
  <c r="L62"/>
  <c r="M62"/>
  <c r="N62"/>
  <c r="F63"/>
  <c r="G63"/>
  <c r="H63"/>
  <c r="I63"/>
  <c r="J63"/>
  <c r="K63"/>
  <c r="L63"/>
  <c r="M63"/>
  <c r="N63"/>
  <c r="F64"/>
  <c r="G64"/>
  <c r="H64"/>
  <c r="I64"/>
  <c r="J64"/>
  <c r="K64"/>
  <c r="L64"/>
  <c r="M64"/>
  <c r="N64"/>
  <c r="F65"/>
  <c r="G65"/>
  <c r="H65"/>
  <c r="I65"/>
  <c r="J65"/>
  <c r="K65"/>
  <c r="L65"/>
  <c r="M65"/>
  <c r="N65"/>
  <c r="F66"/>
  <c r="G66"/>
  <c r="H66"/>
  <c r="I66"/>
  <c r="J66"/>
  <c r="K66"/>
  <c r="L66"/>
  <c r="M66"/>
  <c r="N66"/>
  <c r="F67"/>
  <c r="G67"/>
  <c r="H67"/>
  <c r="I67"/>
  <c r="J67"/>
  <c r="K67"/>
  <c r="L67"/>
  <c r="M67"/>
  <c r="N67"/>
  <c r="F68"/>
  <c r="G68"/>
  <c r="H68"/>
  <c r="I68"/>
  <c r="J68"/>
  <c r="K68"/>
  <c r="L68"/>
  <c r="M68"/>
  <c r="N68"/>
  <c r="F69"/>
  <c r="G69"/>
  <c r="H69"/>
  <c r="I69"/>
  <c r="J69"/>
  <c r="K69"/>
  <c r="L69"/>
  <c r="M69"/>
  <c r="N69"/>
  <c r="F70"/>
  <c r="G70"/>
  <c r="H70"/>
  <c r="I70"/>
  <c r="J70"/>
  <c r="K70"/>
  <c r="L70"/>
  <c r="M70"/>
  <c r="N70"/>
  <c r="F71"/>
  <c r="G71"/>
  <c r="H71"/>
  <c r="I71"/>
  <c r="J71"/>
  <c r="K71"/>
  <c r="L71"/>
  <c r="M71"/>
  <c r="N71"/>
  <c r="F72"/>
  <c r="G72"/>
  <c r="H72"/>
  <c r="I72"/>
  <c r="J72"/>
  <c r="K72"/>
  <c r="L72"/>
  <c r="M72"/>
  <c r="N72"/>
  <c r="F73"/>
  <c r="G73"/>
  <c r="H73"/>
  <c r="I73"/>
  <c r="J73"/>
  <c r="K73"/>
  <c r="L73"/>
  <c r="M73"/>
  <c r="N73"/>
  <c r="F74"/>
  <c r="G74"/>
  <c r="H74"/>
  <c r="I74"/>
  <c r="J74"/>
  <c r="K74"/>
  <c r="L74"/>
  <c r="M74"/>
  <c r="N74"/>
  <c r="F75"/>
  <c r="G75"/>
  <c r="H75"/>
  <c r="I75"/>
  <c r="J75"/>
  <c r="K75"/>
  <c r="L75"/>
  <c r="M75"/>
  <c r="N75"/>
  <c r="F76"/>
  <c r="G76"/>
  <c r="H76"/>
  <c r="I76"/>
  <c r="J76"/>
  <c r="K76"/>
  <c r="L76"/>
  <c r="M76"/>
  <c r="N76"/>
  <c r="F77"/>
  <c r="G77"/>
  <c r="H77"/>
  <c r="I77"/>
  <c r="J77"/>
  <c r="K77"/>
  <c r="L77"/>
  <c r="M77"/>
  <c r="N77"/>
  <c r="F78"/>
  <c r="G78"/>
  <c r="H78"/>
  <c r="I78"/>
  <c r="J78"/>
  <c r="K78"/>
  <c r="L78"/>
  <c r="M78"/>
  <c r="N78"/>
  <c r="F79"/>
  <c r="G79"/>
  <c r="H79"/>
  <c r="I79"/>
  <c r="J79"/>
  <c r="K79"/>
  <c r="L79"/>
  <c r="M79"/>
  <c r="N79"/>
  <c r="F80"/>
  <c r="G80"/>
  <c r="H80"/>
  <c r="I80"/>
  <c r="J80"/>
  <c r="K80"/>
  <c r="L80"/>
  <c r="M80"/>
  <c r="N80"/>
  <c r="F81"/>
  <c r="G81"/>
  <c r="H81"/>
  <c r="I81"/>
  <c r="J81"/>
  <c r="K81"/>
  <c r="L81"/>
  <c r="M81"/>
  <c r="N81"/>
  <c r="F82"/>
  <c r="G82"/>
  <c r="H82"/>
  <c r="I82"/>
  <c r="J82"/>
  <c r="K82"/>
  <c r="L82"/>
  <c r="M82"/>
  <c r="N82"/>
  <c r="F83"/>
  <c r="G83"/>
  <c r="H83"/>
  <c r="I83"/>
  <c r="J83"/>
  <c r="K83"/>
  <c r="L83"/>
  <c r="M83"/>
  <c r="N83"/>
  <c r="F84"/>
  <c r="G84"/>
  <c r="H84"/>
  <c r="I84"/>
  <c r="J84"/>
  <c r="K84"/>
  <c r="L84"/>
  <c r="M84"/>
  <c r="N84"/>
  <c r="F85"/>
  <c r="G85"/>
  <c r="H85"/>
  <c r="I85"/>
  <c r="J85"/>
  <c r="K85"/>
  <c r="L85"/>
  <c r="M85"/>
  <c r="N85"/>
  <c r="F86"/>
  <c r="G86"/>
  <c r="H86"/>
  <c r="I86"/>
  <c r="J86"/>
  <c r="K86"/>
  <c r="L86"/>
  <c r="M86"/>
  <c r="N86"/>
  <c r="F87"/>
  <c r="G87"/>
  <c r="H87"/>
  <c r="I87"/>
  <c r="J87"/>
  <c r="K87"/>
  <c r="L87"/>
  <c r="M87"/>
  <c r="N87"/>
  <c r="F88"/>
  <c r="G88"/>
  <c r="H88"/>
  <c r="I88"/>
  <c r="J88"/>
  <c r="K88"/>
  <c r="L88"/>
  <c r="M88"/>
  <c r="N88"/>
  <c r="F89"/>
  <c r="G89"/>
  <c r="H89"/>
  <c r="I89"/>
  <c r="J89"/>
  <c r="K89"/>
  <c r="L89"/>
  <c r="M89"/>
  <c r="N89"/>
  <c r="F90"/>
  <c r="G90"/>
  <c r="H90"/>
  <c r="I90"/>
  <c r="J90"/>
  <c r="K90"/>
  <c r="L90"/>
  <c r="M90"/>
  <c r="N90"/>
  <c r="F91"/>
  <c r="G91"/>
  <c r="H91"/>
  <c r="I91"/>
  <c r="J91"/>
  <c r="K91"/>
  <c r="L91"/>
  <c r="M91"/>
  <c r="N91"/>
  <c r="F92"/>
  <c r="G92"/>
  <c r="H92"/>
  <c r="I92"/>
  <c r="J92"/>
  <c r="K92"/>
  <c r="L92"/>
  <c r="M92"/>
  <c r="N92"/>
  <c r="F93"/>
  <c r="G93"/>
  <c r="H93"/>
  <c r="I93"/>
  <c r="J93"/>
  <c r="K93"/>
  <c r="L93"/>
  <c r="M93"/>
  <c r="N93"/>
  <c r="F94"/>
  <c r="G94"/>
  <c r="H94"/>
  <c r="I94"/>
  <c r="J94"/>
  <c r="K94"/>
  <c r="L94"/>
  <c r="M94"/>
  <c r="N94"/>
  <c r="F95"/>
  <c r="G95"/>
  <c r="H95"/>
  <c r="I95"/>
  <c r="J95"/>
  <c r="K95"/>
  <c r="L95"/>
  <c r="M95"/>
  <c r="N95"/>
  <c r="F96"/>
  <c r="G96"/>
  <c r="H96"/>
  <c r="I96"/>
  <c r="J96"/>
  <c r="K96"/>
  <c r="L96"/>
  <c r="M96"/>
  <c r="N96"/>
  <c r="F97"/>
  <c r="G97"/>
  <c r="H97"/>
  <c r="I97"/>
  <c r="J97"/>
  <c r="K97"/>
  <c r="L97"/>
  <c r="M97"/>
  <c r="N97"/>
  <c r="F98"/>
  <c r="G98"/>
  <c r="H98"/>
  <c r="I98"/>
  <c r="J98"/>
  <c r="K98"/>
  <c r="L98"/>
  <c r="M98"/>
  <c r="N98"/>
  <c r="F99"/>
  <c r="G99"/>
  <c r="H99"/>
  <c r="I99"/>
  <c r="J99"/>
  <c r="K99"/>
  <c r="L99"/>
  <c r="M99"/>
  <c r="N99"/>
  <c r="F100"/>
  <c r="G100"/>
  <c r="H100"/>
  <c r="I100"/>
  <c r="J100"/>
  <c r="K100"/>
  <c r="L100"/>
  <c r="M100"/>
  <c r="N100"/>
  <c r="F101"/>
  <c r="G101"/>
  <c r="H101"/>
  <c r="I101"/>
  <c r="J101"/>
  <c r="K101"/>
  <c r="L101"/>
  <c r="M101"/>
  <c r="N101"/>
  <c r="F102"/>
  <c r="G102"/>
  <c r="H102"/>
  <c r="I102"/>
  <c r="J102"/>
  <c r="K102"/>
  <c r="L102"/>
  <c r="M102"/>
  <c r="N102"/>
  <c r="F103"/>
  <c r="G103"/>
  <c r="H103"/>
  <c r="I103"/>
  <c r="J103"/>
  <c r="K103"/>
  <c r="L103"/>
  <c r="M103"/>
  <c r="N103"/>
  <c r="F104"/>
  <c r="G104"/>
  <c r="H104"/>
  <c r="I104"/>
  <c r="J104"/>
  <c r="K104"/>
  <c r="L104"/>
  <c r="M104"/>
  <c r="N104"/>
  <c r="F105"/>
  <c r="G105"/>
  <c r="H105"/>
  <c r="I105"/>
  <c r="J105"/>
  <c r="K105"/>
  <c r="L105"/>
  <c r="M105"/>
  <c r="N105"/>
  <c r="F106"/>
  <c r="G106"/>
  <c r="H106"/>
  <c r="I106"/>
  <c r="J106"/>
  <c r="K106"/>
  <c r="L106"/>
  <c r="M106"/>
  <c r="N106"/>
  <c r="F107"/>
  <c r="G107"/>
  <c r="H107"/>
  <c r="I107"/>
  <c r="J107"/>
  <c r="K107"/>
  <c r="L107"/>
  <c r="M107"/>
  <c r="N107"/>
  <c r="F108"/>
  <c r="G108"/>
  <c r="H108"/>
  <c r="I108"/>
  <c r="J108"/>
  <c r="K108"/>
  <c r="L108"/>
  <c r="M108"/>
  <c r="N108"/>
  <c r="F109"/>
  <c r="G109"/>
  <c r="H109"/>
  <c r="I109"/>
  <c r="J109"/>
  <c r="K109"/>
  <c r="L109"/>
  <c r="M109"/>
  <c r="N109"/>
  <c r="F110"/>
  <c r="G110"/>
  <c r="H110"/>
  <c r="I110"/>
  <c r="J110"/>
  <c r="K110"/>
  <c r="L110"/>
  <c r="M110"/>
  <c r="N110"/>
  <c r="F111"/>
  <c r="G111"/>
  <c r="H111"/>
  <c r="I111"/>
  <c r="J111"/>
  <c r="K111"/>
  <c r="L111"/>
  <c r="M111"/>
  <c r="N111"/>
  <c r="F112"/>
  <c r="G112"/>
  <c r="H112"/>
  <c r="I112"/>
  <c r="J112"/>
  <c r="K112"/>
  <c r="L112"/>
  <c r="M112"/>
  <c r="N112"/>
  <c r="F113"/>
  <c r="G113"/>
  <c r="H113"/>
  <c r="I113"/>
  <c r="J113"/>
  <c r="K113"/>
  <c r="L113"/>
  <c r="M113"/>
  <c r="N113"/>
  <c r="F114"/>
  <c r="G114"/>
  <c r="H114"/>
  <c r="I114"/>
  <c r="J114"/>
  <c r="K114"/>
  <c r="L114"/>
  <c r="M114"/>
  <c r="N114"/>
  <c r="F115"/>
  <c r="G115"/>
  <c r="H115"/>
  <c r="I115"/>
  <c r="J115"/>
  <c r="K115"/>
  <c r="L115"/>
  <c r="M115"/>
  <c r="N115"/>
  <c r="F116"/>
  <c r="G116"/>
  <c r="H116"/>
  <c r="I116"/>
  <c r="J116"/>
  <c r="K116"/>
  <c r="L116"/>
  <c r="M116"/>
  <c r="N116"/>
  <c r="F117"/>
  <c r="G117"/>
  <c r="H117"/>
  <c r="I117"/>
  <c r="J117"/>
  <c r="K117"/>
  <c r="L117"/>
  <c r="M117"/>
  <c r="N117"/>
  <c r="F118"/>
  <c r="G118"/>
  <c r="H118"/>
  <c r="I118"/>
  <c r="J118"/>
  <c r="K118"/>
  <c r="L118"/>
  <c r="M118"/>
  <c r="N118"/>
  <c r="F119"/>
  <c r="G119"/>
  <c r="H119"/>
  <c r="I119"/>
  <c r="J119"/>
  <c r="K119"/>
  <c r="L119"/>
  <c r="M119"/>
  <c r="N119"/>
  <c r="F120"/>
  <c r="G120"/>
  <c r="H120"/>
  <c r="I120"/>
  <c r="J120"/>
  <c r="K120"/>
  <c r="L120"/>
  <c r="M120"/>
  <c r="N120"/>
  <c r="F121"/>
  <c r="G121"/>
  <c r="H121"/>
  <c r="I121"/>
  <c r="J121"/>
  <c r="K121"/>
  <c r="L121"/>
  <c r="M121"/>
  <c r="N121"/>
  <c r="F122"/>
  <c r="G122"/>
  <c r="H122"/>
  <c r="I122"/>
  <c r="J122"/>
  <c r="K122"/>
  <c r="L122"/>
  <c r="M122"/>
  <c r="N122"/>
  <c r="F123"/>
  <c r="G123"/>
  <c r="H123"/>
  <c r="I123"/>
  <c r="J123"/>
  <c r="K123"/>
  <c r="L123"/>
  <c r="M123"/>
  <c r="N123"/>
  <c r="F124"/>
  <c r="G124"/>
  <c r="H124"/>
  <c r="I124"/>
  <c r="J124"/>
  <c r="K124"/>
  <c r="L124"/>
  <c r="M124"/>
  <c r="N124"/>
  <c r="F125"/>
  <c r="G125"/>
  <c r="H125"/>
  <c r="I125"/>
  <c r="J125"/>
  <c r="K125"/>
  <c r="L125"/>
  <c r="M125"/>
  <c r="N125"/>
  <c r="F126"/>
  <c r="G126"/>
  <c r="H126"/>
  <c r="I126"/>
  <c r="J126"/>
  <c r="K126"/>
  <c r="L126"/>
  <c r="M126"/>
  <c r="N126"/>
  <c r="F127"/>
  <c r="G127"/>
  <c r="H127"/>
  <c r="I127"/>
  <c r="J127"/>
  <c r="K127"/>
  <c r="L127"/>
  <c r="M127"/>
  <c r="N127"/>
  <c r="F128"/>
  <c r="G128"/>
  <c r="H128"/>
  <c r="I128"/>
  <c r="J128"/>
  <c r="K128"/>
  <c r="L128"/>
  <c r="M128"/>
  <c r="N128"/>
  <c r="F129"/>
  <c r="G129"/>
  <c r="H129"/>
  <c r="I129"/>
  <c r="J129"/>
  <c r="K129"/>
  <c r="L129"/>
  <c r="M129"/>
  <c r="N129"/>
  <c r="F130"/>
  <c r="G130"/>
  <c r="H130"/>
  <c r="I130"/>
  <c r="J130"/>
  <c r="K130"/>
  <c r="L130"/>
  <c r="M130"/>
  <c r="N130"/>
  <c r="F131"/>
  <c r="G131"/>
  <c r="H131"/>
  <c r="I131"/>
  <c r="J131"/>
  <c r="K131"/>
  <c r="L131"/>
  <c r="M131"/>
  <c r="N131"/>
  <c r="F132"/>
  <c r="G132"/>
  <c r="H132"/>
  <c r="I132"/>
  <c r="J132"/>
  <c r="K132"/>
  <c r="L132"/>
  <c r="M132"/>
  <c r="N132"/>
  <c r="F133"/>
  <c r="G133"/>
  <c r="H133"/>
  <c r="I133"/>
  <c r="J133"/>
  <c r="K133"/>
  <c r="L133"/>
  <c r="M133"/>
  <c r="N133"/>
  <c r="F134"/>
  <c r="G134"/>
  <c r="H134"/>
  <c r="I134"/>
  <c r="J134"/>
  <c r="K134"/>
  <c r="L134"/>
  <c r="M134"/>
  <c r="N134"/>
  <c r="F135"/>
  <c r="G135"/>
  <c r="H135"/>
  <c r="I135"/>
  <c r="J135"/>
  <c r="K135"/>
  <c r="L135"/>
  <c r="M135"/>
  <c r="N135"/>
  <c r="F136"/>
  <c r="G136"/>
  <c r="H136"/>
  <c r="I136"/>
  <c r="J136"/>
  <c r="K136"/>
  <c r="L136"/>
  <c r="M136"/>
  <c r="N136"/>
  <c r="F137"/>
  <c r="G137"/>
  <c r="H137"/>
  <c r="I137"/>
  <c r="J137"/>
  <c r="K137"/>
  <c r="L137"/>
  <c r="M137"/>
  <c r="N137"/>
  <c r="F138"/>
  <c r="G138"/>
  <c r="H138"/>
  <c r="I138"/>
  <c r="J138"/>
  <c r="K138"/>
  <c r="L138"/>
  <c r="M138"/>
  <c r="N138"/>
  <c r="F139"/>
  <c r="G139"/>
  <c r="H139"/>
  <c r="I139"/>
  <c r="J139"/>
  <c r="K139"/>
  <c r="L139"/>
  <c r="M139"/>
  <c r="N139"/>
  <c r="F140"/>
  <c r="G140"/>
  <c r="H140"/>
  <c r="I140"/>
  <c r="J140"/>
  <c r="K140"/>
  <c r="L140"/>
  <c r="M140"/>
  <c r="N140"/>
  <c r="F141"/>
  <c r="G141"/>
  <c r="H141"/>
  <c r="I141"/>
  <c r="J141"/>
  <c r="K141"/>
  <c r="L141"/>
  <c r="M141"/>
  <c r="N141"/>
  <c r="F142"/>
  <c r="G142"/>
  <c r="H142"/>
  <c r="I142"/>
  <c r="J142"/>
  <c r="K142"/>
  <c r="L142"/>
  <c r="M142"/>
  <c r="N142"/>
  <c r="F143"/>
  <c r="G143"/>
  <c r="H143"/>
  <c r="I143"/>
  <c r="J143"/>
  <c r="K143"/>
  <c r="L143"/>
  <c r="M143"/>
  <c r="N143"/>
  <c r="F144"/>
  <c r="G144"/>
  <c r="H144"/>
  <c r="I144"/>
  <c r="J144"/>
  <c r="K144"/>
  <c r="L144"/>
  <c r="M144"/>
  <c r="N144"/>
  <c r="F145"/>
  <c r="G145"/>
  <c r="H145"/>
  <c r="I145"/>
  <c r="J145"/>
  <c r="K145"/>
  <c r="L145"/>
  <c r="M145"/>
  <c r="N145"/>
  <c r="F146"/>
  <c r="G146"/>
  <c r="H146"/>
  <c r="I146"/>
  <c r="J146"/>
  <c r="K146"/>
  <c r="L146"/>
  <c r="M146"/>
  <c r="N146"/>
  <c r="F147"/>
  <c r="G147"/>
  <c r="H147"/>
  <c r="I147"/>
  <c r="J147"/>
  <c r="K147"/>
  <c r="L147"/>
  <c r="M147"/>
  <c r="N147"/>
  <c r="F148"/>
  <c r="G148"/>
  <c r="H148"/>
  <c r="I148"/>
  <c r="J148"/>
  <c r="K148"/>
  <c r="L148"/>
  <c r="M148"/>
  <c r="N148"/>
  <c r="F149"/>
  <c r="G149"/>
  <c r="H149"/>
  <c r="I149"/>
  <c r="J149"/>
  <c r="K149"/>
  <c r="L149"/>
  <c r="M149"/>
  <c r="N149"/>
  <c r="F150"/>
  <c r="G150"/>
  <c r="H150"/>
  <c r="I150"/>
  <c r="J150"/>
  <c r="K150"/>
  <c r="L150"/>
  <c r="M150"/>
  <c r="N150"/>
  <c r="F151"/>
  <c r="G151"/>
  <c r="H151"/>
  <c r="I151"/>
  <c r="J151"/>
  <c r="K151"/>
  <c r="L151"/>
  <c r="M151"/>
  <c r="N151"/>
  <c r="F152"/>
  <c r="G152"/>
  <c r="H152"/>
  <c r="I152"/>
  <c r="J152"/>
  <c r="K152"/>
  <c r="L152"/>
  <c r="M152"/>
  <c r="N152"/>
  <c r="F153"/>
  <c r="G153"/>
  <c r="H153"/>
  <c r="I153"/>
  <c r="J153"/>
  <c r="K153"/>
  <c r="L153"/>
  <c r="M153"/>
  <c r="N153"/>
  <c r="F154"/>
  <c r="G154"/>
  <c r="H154"/>
  <c r="I154"/>
  <c r="J154"/>
  <c r="K154"/>
  <c r="L154"/>
  <c r="M154"/>
  <c r="N154"/>
  <c r="F155"/>
  <c r="G155"/>
  <c r="H155"/>
  <c r="I155"/>
  <c r="J155"/>
  <c r="K155"/>
  <c r="L155"/>
  <c r="M155"/>
  <c r="N155"/>
  <c r="F156"/>
  <c r="G156"/>
  <c r="H156"/>
  <c r="I156"/>
  <c r="J156"/>
  <c r="K156"/>
  <c r="L156"/>
  <c r="M156"/>
  <c r="N156"/>
  <c r="F157"/>
  <c r="G157"/>
  <c r="H157"/>
  <c r="I157"/>
  <c r="J157"/>
  <c r="K157"/>
  <c r="L157"/>
  <c r="M157"/>
  <c r="N157"/>
  <c r="F158"/>
  <c r="G158"/>
  <c r="H158"/>
  <c r="I158"/>
  <c r="J158"/>
  <c r="K158"/>
  <c r="L158"/>
  <c r="M158"/>
  <c r="N158"/>
  <c r="F159"/>
  <c r="G159"/>
  <c r="H159"/>
  <c r="I159"/>
  <c r="J159"/>
  <c r="K159"/>
  <c r="L159"/>
  <c r="M159"/>
  <c r="N159"/>
  <c r="F160"/>
  <c r="G160"/>
  <c r="H160"/>
  <c r="I160"/>
  <c r="J160"/>
  <c r="K160"/>
  <c r="L160"/>
  <c r="M160"/>
  <c r="N160"/>
  <c r="F161"/>
  <c r="G161"/>
  <c r="H161"/>
  <c r="I161"/>
  <c r="J161"/>
  <c r="K161"/>
  <c r="L161"/>
  <c r="M161"/>
  <c r="N161"/>
  <c r="F162"/>
  <c r="G162"/>
  <c r="H162"/>
  <c r="I162"/>
  <c r="J162"/>
  <c r="K162"/>
  <c r="L162"/>
  <c r="M162"/>
  <c r="N162"/>
  <c r="F163"/>
  <c r="G163"/>
  <c r="H163"/>
  <c r="I163"/>
  <c r="J163"/>
  <c r="K163"/>
  <c r="L163"/>
  <c r="M163"/>
  <c r="N163"/>
  <c r="F164"/>
  <c r="G164"/>
  <c r="H164"/>
  <c r="I164"/>
  <c r="J164"/>
  <c r="K164"/>
  <c r="L164"/>
  <c r="M164"/>
  <c r="N164"/>
  <c r="F165"/>
  <c r="G165"/>
  <c r="H165"/>
  <c r="I165"/>
  <c r="J165"/>
  <c r="K165"/>
  <c r="L165"/>
  <c r="M165"/>
  <c r="N165"/>
  <c r="F166"/>
  <c r="G166"/>
  <c r="H166"/>
  <c r="I166"/>
  <c r="J166"/>
  <c r="K166"/>
  <c r="L166"/>
  <c r="M166"/>
  <c r="N166"/>
  <c r="F167"/>
  <c r="G167"/>
  <c r="H167"/>
  <c r="I167"/>
  <c r="J167"/>
  <c r="K167"/>
  <c r="L167"/>
  <c r="M167"/>
  <c r="N167"/>
  <c r="F168"/>
  <c r="G168"/>
  <c r="H168"/>
  <c r="I168"/>
  <c r="J168"/>
  <c r="K168"/>
  <c r="L168"/>
  <c r="M168"/>
  <c r="N168"/>
  <c r="F169"/>
  <c r="G169"/>
  <c r="H169"/>
  <c r="I169"/>
  <c r="J169"/>
  <c r="K169"/>
  <c r="L169"/>
  <c r="M169"/>
  <c r="N169"/>
  <c r="F170"/>
  <c r="G170"/>
  <c r="H170"/>
  <c r="I170"/>
  <c r="J170"/>
  <c r="K170"/>
  <c r="L170"/>
  <c r="M170"/>
  <c r="N170"/>
  <c r="F171"/>
  <c r="G171"/>
  <c r="H171"/>
  <c r="I171"/>
  <c r="J171"/>
  <c r="K171"/>
  <c r="L171"/>
  <c r="M171"/>
  <c r="N171"/>
  <c r="F172"/>
  <c r="G172"/>
  <c r="H172"/>
  <c r="I172"/>
  <c r="J172"/>
  <c r="K172"/>
  <c r="L172"/>
  <c r="M172"/>
  <c r="N172"/>
  <c r="F173"/>
  <c r="G173"/>
  <c r="H173"/>
  <c r="I173"/>
  <c r="J173"/>
  <c r="K173"/>
  <c r="L173"/>
  <c r="M173"/>
  <c r="N173"/>
  <c r="F174"/>
  <c r="G174"/>
  <c r="H174"/>
  <c r="I174"/>
  <c r="J174"/>
  <c r="K174"/>
  <c r="L174"/>
  <c r="M174"/>
  <c r="N174"/>
  <c r="F175"/>
  <c r="G175"/>
  <c r="H175"/>
  <c r="I175"/>
  <c r="J175"/>
  <c r="K175"/>
  <c r="L175"/>
  <c r="M175"/>
  <c r="N175"/>
  <c r="F176"/>
  <c r="G176"/>
  <c r="H176"/>
  <c r="I176"/>
  <c r="J176"/>
  <c r="K176"/>
  <c r="L176"/>
  <c r="M176"/>
  <c r="N176"/>
  <c r="F177"/>
  <c r="G177"/>
  <c r="H177"/>
  <c r="I177"/>
  <c r="J177"/>
  <c r="K177"/>
  <c r="L177"/>
  <c r="M177"/>
  <c r="N177"/>
  <c r="F178"/>
  <c r="G178"/>
  <c r="H178"/>
  <c r="I178"/>
  <c r="J178"/>
  <c r="K178"/>
  <c r="L178"/>
  <c r="M178"/>
  <c r="N178"/>
  <c r="F179"/>
  <c r="G179"/>
  <c r="H179"/>
  <c r="I179"/>
  <c r="J179"/>
  <c r="K179"/>
  <c r="L179"/>
  <c r="M179"/>
  <c r="N179"/>
  <c r="F180"/>
  <c r="G180"/>
  <c r="H180"/>
  <c r="I180"/>
  <c r="J180"/>
  <c r="K180"/>
  <c r="L180"/>
  <c r="M180"/>
  <c r="N180"/>
  <c r="F181"/>
  <c r="G181"/>
  <c r="H181"/>
  <c r="I181"/>
  <c r="J181"/>
  <c r="K181"/>
  <c r="L181"/>
  <c r="M181"/>
  <c r="N181"/>
  <c r="F182"/>
  <c r="G182"/>
  <c r="H182"/>
  <c r="I182"/>
  <c r="J182"/>
  <c r="K182"/>
  <c r="L182"/>
  <c r="M182"/>
  <c r="N182"/>
  <c r="F183"/>
  <c r="G183"/>
  <c r="H183"/>
  <c r="I183"/>
  <c r="J183"/>
  <c r="K183"/>
  <c r="L183"/>
  <c r="M183"/>
  <c r="N183"/>
  <c r="F184"/>
  <c r="G184"/>
  <c r="H184"/>
  <c r="I184"/>
  <c r="J184"/>
  <c r="K184"/>
  <c r="L184"/>
  <c r="M184"/>
  <c r="N184"/>
  <c r="F185"/>
  <c r="G185"/>
  <c r="H185"/>
  <c r="I185"/>
  <c r="J185"/>
  <c r="K185"/>
  <c r="L185"/>
  <c r="M185"/>
  <c r="N185"/>
  <c r="A3"/>
  <c r="B3"/>
  <c r="C3"/>
  <c r="D3"/>
  <c r="A4"/>
  <c r="B4"/>
  <c r="C4"/>
  <c r="D4"/>
  <c r="A5"/>
  <c r="B5"/>
  <c r="C5"/>
  <c r="D5"/>
  <c r="A6"/>
  <c r="B6"/>
  <c r="C6"/>
  <c r="D6"/>
  <c r="A7"/>
  <c r="B7"/>
  <c r="C7"/>
  <c r="D7"/>
  <c r="A8"/>
  <c r="B8"/>
  <c r="C8"/>
  <c r="D8"/>
  <c r="A9"/>
  <c r="B9"/>
  <c r="C9"/>
  <c r="D9"/>
  <c r="A10"/>
  <c r="B10"/>
  <c r="C10"/>
  <c r="D10"/>
  <c r="A11"/>
  <c r="B11"/>
  <c r="C11"/>
  <c r="D11"/>
  <c r="A12"/>
  <c r="B12"/>
  <c r="C12"/>
  <c r="D12"/>
  <c r="A13"/>
  <c r="B13"/>
  <c r="C13"/>
  <c r="D13"/>
  <c r="A14"/>
  <c r="B14"/>
  <c r="C14"/>
  <c r="D14"/>
  <c r="A15"/>
  <c r="B15"/>
  <c r="C15"/>
  <c r="D15"/>
  <c r="A16"/>
  <c r="B16"/>
  <c r="C16"/>
  <c r="D16"/>
  <c r="A17"/>
  <c r="B17"/>
  <c r="C17"/>
  <c r="D17"/>
  <c r="A18"/>
  <c r="B18"/>
  <c r="C18"/>
  <c r="D18"/>
  <c r="A19"/>
  <c r="B19"/>
  <c r="C19"/>
  <c r="D19"/>
  <c r="A20"/>
  <c r="B20"/>
  <c r="C20"/>
  <c r="D20"/>
  <c r="A21"/>
  <c r="B21"/>
  <c r="C21"/>
  <c r="D21"/>
  <c r="A22"/>
  <c r="B22"/>
  <c r="C22"/>
  <c r="D22"/>
  <c r="A23"/>
  <c r="B23"/>
  <c r="C23"/>
  <c r="D23"/>
  <c r="A24"/>
  <c r="B24"/>
  <c r="C24"/>
  <c r="D24"/>
  <c r="A25"/>
  <c r="B25"/>
  <c r="C25"/>
  <c r="D25"/>
  <c r="A26"/>
  <c r="B26"/>
  <c r="C26"/>
  <c r="D26"/>
  <c r="A27"/>
  <c r="B27"/>
  <c r="C27"/>
  <c r="D27"/>
  <c r="A28"/>
  <c r="B28"/>
  <c r="C28"/>
  <c r="D28"/>
  <c r="A29"/>
  <c r="B29"/>
  <c r="C29"/>
  <c r="D29"/>
  <c r="A30"/>
  <c r="B30"/>
  <c r="C30"/>
  <c r="D30"/>
  <c r="A31"/>
  <c r="B31"/>
  <c r="C31"/>
  <c r="D31"/>
  <c r="A32"/>
  <c r="B32"/>
  <c r="C32"/>
  <c r="D32"/>
  <c r="A33"/>
  <c r="B33"/>
  <c r="C33"/>
  <c r="D33"/>
  <c r="A34"/>
  <c r="B34"/>
  <c r="C34"/>
  <c r="D34"/>
  <c r="A35"/>
  <c r="B35"/>
  <c r="C35"/>
  <c r="D35"/>
  <c r="A36"/>
  <c r="B36"/>
  <c r="C36"/>
  <c r="D36"/>
  <c r="A37"/>
  <c r="B37"/>
  <c r="C37"/>
  <c r="D37"/>
  <c r="A38"/>
  <c r="B38"/>
  <c r="C38"/>
  <c r="D38"/>
  <c r="A39"/>
  <c r="B39"/>
  <c r="C39"/>
  <c r="D39"/>
  <c r="A40"/>
  <c r="B40"/>
  <c r="C40"/>
  <c r="D40"/>
  <c r="A41"/>
  <c r="B41"/>
  <c r="C41"/>
  <c r="D41"/>
  <c r="A42"/>
  <c r="B42"/>
  <c r="C42"/>
  <c r="D42"/>
  <c r="A43"/>
  <c r="B43"/>
  <c r="C43"/>
  <c r="D43"/>
  <c r="A44"/>
  <c r="B44"/>
  <c r="C44"/>
  <c r="D44"/>
  <c r="A45"/>
  <c r="B45"/>
  <c r="C45"/>
  <c r="D45"/>
  <c r="A46"/>
  <c r="B46"/>
  <c r="C46"/>
  <c r="D46"/>
  <c r="A47"/>
  <c r="B47"/>
  <c r="C47"/>
  <c r="D47"/>
  <c r="A48"/>
  <c r="B48"/>
  <c r="C48"/>
  <c r="D48"/>
  <c r="A49"/>
  <c r="B49"/>
  <c r="C49"/>
  <c r="D49"/>
  <c r="A50"/>
  <c r="B50"/>
  <c r="C50"/>
  <c r="D50"/>
  <c r="A51"/>
  <c r="B51"/>
  <c r="C51"/>
  <c r="D51"/>
  <c r="A52"/>
  <c r="B52"/>
  <c r="C52"/>
  <c r="D52"/>
  <c r="A53"/>
  <c r="B53"/>
  <c r="C53"/>
  <c r="D53"/>
  <c r="A54"/>
  <c r="B54"/>
  <c r="C54"/>
  <c r="D54"/>
  <c r="A55"/>
  <c r="B55"/>
  <c r="C55"/>
  <c r="D55"/>
  <c r="A56"/>
  <c r="B56"/>
  <c r="C56"/>
  <c r="D56"/>
  <c r="A57"/>
  <c r="B57"/>
  <c r="C57"/>
  <c r="D57"/>
  <c r="A58"/>
  <c r="B58"/>
  <c r="C58"/>
  <c r="D58"/>
  <c r="A59"/>
  <c r="B59"/>
  <c r="C59"/>
  <c r="D59"/>
  <c r="A60"/>
  <c r="B60"/>
  <c r="C60"/>
  <c r="D60"/>
  <c r="A61"/>
  <c r="B61"/>
  <c r="C61"/>
  <c r="D61"/>
  <c r="A62"/>
  <c r="B62"/>
  <c r="C62"/>
  <c r="D62"/>
  <c r="A63"/>
  <c r="B63"/>
  <c r="C63"/>
  <c r="D63"/>
  <c r="A64"/>
  <c r="B64"/>
  <c r="C64"/>
  <c r="D64"/>
  <c r="A65"/>
  <c r="B65"/>
  <c r="C65"/>
  <c r="D65"/>
  <c r="A66"/>
  <c r="B66"/>
  <c r="C66"/>
  <c r="D66"/>
  <c r="A67"/>
  <c r="B67"/>
  <c r="C67"/>
  <c r="D67"/>
  <c r="A68"/>
  <c r="B68"/>
  <c r="C68"/>
  <c r="D68"/>
  <c r="A69"/>
  <c r="B69"/>
  <c r="C69"/>
  <c r="D69"/>
  <c r="A70"/>
  <c r="B70"/>
  <c r="C70"/>
  <c r="D70"/>
  <c r="A71"/>
  <c r="B71"/>
  <c r="C71"/>
  <c r="D71"/>
  <c r="A72"/>
  <c r="B72"/>
  <c r="C72"/>
  <c r="D72"/>
  <c r="A73"/>
  <c r="B73"/>
  <c r="C73"/>
  <c r="D73"/>
  <c r="A74"/>
  <c r="B74"/>
  <c r="C74"/>
  <c r="D74"/>
  <c r="A75"/>
  <c r="B75"/>
  <c r="C75"/>
  <c r="D75"/>
  <c r="A76"/>
  <c r="B76"/>
  <c r="C76"/>
  <c r="D76"/>
  <c r="A77"/>
  <c r="B77"/>
  <c r="C77"/>
  <c r="D77"/>
  <c r="A78"/>
  <c r="B78"/>
  <c r="C78"/>
  <c r="D78"/>
  <c r="A79"/>
  <c r="B79"/>
  <c r="C79"/>
  <c r="D79"/>
  <c r="A80"/>
  <c r="B80"/>
  <c r="C80"/>
  <c r="D80"/>
  <c r="A81"/>
  <c r="B81"/>
  <c r="C81"/>
  <c r="D81"/>
  <c r="A82"/>
  <c r="B82"/>
  <c r="C82"/>
  <c r="D82"/>
  <c r="A83"/>
  <c r="B83"/>
  <c r="C83"/>
  <c r="D83"/>
  <c r="A84"/>
  <c r="B84"/>
  <c r="C84"/>
  <c r="D84"/>
  <c r="A85"/>
  <c r="B85"/>
  <c r="C85"/>
  <c r="D85"/>
  <c r="A86"/>
  <c r="B86"/>
  <c r="C86"/>
  <c r="D86"/>
  <c r="A87"/>
  <c r="B87"/>
  <c r="C87"/>
  <c r="D87"/>
  <c r="A88"/>
  <c r="B88"/>
  <c r="C88"/>
  <c r="D88"/>
  <c r="A89"/>
  <c r="B89"/>
  <c r="C89"/>
  <c r="D89"/>
  <c r="A90"/>
  <c r="B90"/>
  <c r="C90"/>
  <c r="D90"/>
  <c r="A91"/>
  <c r="B91"/>
  <c r="C91"/>
  <c r="D91"/>
  <c r="A92"/>
  <c r="B92"/>
  <c r="C92"/>
  <c r="D92"/>
  <c r="A93"/>
  <c r="B93"/>
  <c r="C93"/>
  <c r="D93"/>
  <c r="A94"/>
  <c r="B94"/>
  <c r="C94"/>
  <c r="D94"/>
  <c r="A95"/>
  <c r="B95"/>
  <c r="C95"/>
  <c r="D95"/>
  <c r="A96"/>
  <c r="B96"/>
  <c r="C96"/>
  <c r="D96"/>
  <c r="A97"/>
  <c r="B97"/>
  <c r="C97"/>
  <c r="D97"/>
  <c r="A98"/>
  <c r="B98"/>
  <c r="C98"/>
  <c r="D98"/>
  <c r="A99"/>
  <c r="B99"/>
  <c r="C99"/>
  <c r="D99"/>
  <c r="A100"/>
  <c r="B100"/>
  <c r="C100"/>
  <c r="D100"/>
  <c r="A101"/>
  <c r="B101"/>
  <c r="C101"/>
  <c r="D101"/>
  <c r="A102"/>
  <c r="B102"/>
  <c r="C102"/>
  <c r="D102"/>
  <c r="A103"/>
  <c r="B103"/>
  <c r="C103"/>
  <c r="D103"/>
  <c r="A104"/>
  <c r="B104"/>
  <c r="C104"/>
  <c r="D104"/>
  <c r="A105"/>
  <c r="B105"/>
  <c r="C105"/>
  <c r="D105"/>
  <c r="A106"/>
  <c r="B106"/>
  <c r="C106"/>
  <c r="D106"/>
  <c r="A107"/>
  <c r="B107"/>
  <c r="C107"/>
  <c r="D107"/>
  <c r="A108"/>
  <c r="B108"/>
  <c r="C108"/>
  <c r="D108"/>
  <c r="A109"/>
  <c r="B109"/>
  <c r="C109"/>
  <c r="D109"/>
  <c r="A110"/>
  <c r="B110"/>
  <c r="C110"/>
  <c r="D110"/>
  <c r="A111"/>
  <c r="B111"/>
  <c r="C111"/>
  <c r="D111"/>
  <c r="A112"/>
  <c r="B112"/>
  <c r="C112"/>
  <c r="D112"/>
  <c r="A113"/>
  <c r="B113"/>
  <c r="C113"/>
  <c r="D113"/>
  <c r="A114"/>
  <c r="B114"/>
  <c r="C114"/>
  <c r="D114"/>
  <c r="A115"/>
  <c r="B115"/>
  <c r="C115"/>
  <c r="D115"/>
  <c r="A116"/>
  <c r="B116"/>
  <c r="C116"/>
  <c r="D116"/>
  <c r="A117"/>
  <c r="B117"/>
  <c r="C117"/>
  <c r="D117"/>
  <c r="A118"/>
  <c r="B118"/>
  <c r="C118"/>
  <c r="D118"/>
  <c r="A119"/>
  <c r="B119"/>
  <c r="C119"/>
  <c r="D119"/>
  <c r="A120"/>
  <c r="B120"/>
  <c r="C120"/>
  <c r="D120"/>
  <c r="A121"/>
  <c r="B121"/>
  <c r="C121"/>
  <c r="D121"/>
  <c r="A122"/>
  <c r="B122"/>
  <c r="C122"/>
  <c r="D122"/>
  <c r="A123"/>
  <c r="B123"/>
  <c r="C123"/>
  <c r="D123"/>
  <c r="A124"/>
  <c r="B124"/>
  <c r="C124"/>
  <c r="D124"/>
  <c r="A125"/>
  <c r="B125"/>
  <c r="C125"/>
  <c r="D125"/>
  <c r="A126"/>
  <c r="B126"/>
  <c r="C126"/>
  <c r="D126"/>
  <c r="A127"/>
  <c r="B127"/>
  <c r="C127"/>
  <c r="D127"/>
  <c r="A128"/>
  <c r="B128"/>
  <c r="C128"/>
  <c r="D128"/>
  <c r="A129"/>
  <c r="B129"/>
  <c r="C129"/>
  <c r="D129"/>
  <c r="A130"/>
  <c r="B130"/>
  <c r="C130"/>
  <c r="D130"/>
  <c r="A131"/>
  <c r="B131"/>
  <c r="C131"/>
  <c r="D131"/>
  <c r="A132"/>
  <c r="B132"/>
  <c r="C132"/>
  <c r="D132"/>
  <c r="A133"/>
  <c r="B133"/>
  <c r="C133"/>
  <c r="D133"/>
  <c r="A134"/>
  <c r="B134"/>
  <c r="C134"/>
  <c r="D134"/>
  <c r="A135"/>
  <c r="B135"/>
  <c r="C135"/>
  <c r="D135"/>
  <c r="A136"/>
  <c r="B136"/>
  <c r="C136"/>
  <c r="D136"/>
  <c r="A137"/>
  <c r="B137"/>
  <c r="C137"/>
  <c r="D137"/>
  <c r="A138"/>
  <c r="B138"/>
  <c r="C138"/>
  <c r="D138"/>
  <c r="A139"/>
  <c r="B139"/>
  <c r="C139"/>
  <c r="D139"/>
  <c r="A140"/>
  <c r="B140"/>
  <c r="C140"/>
  <c r="D140"/>
  <c r="A141"/>
  <c r="B141"/>
  <c r="C141"/>
  <c r="D141"/>
  <c r="A142"/>
  <c r="B142"/>
  <c r="C142"/>
  <c r="D142"/>
  <c r="A143"/>
  <c r="B143"/>
  <c r="C143"/>
  <c r="D143"/>
  <c r="A144"/>
  <c r="B144"/>
  <c r="C144"/>
  <c r="D144"/>
  <c r="A145"/>
  <c r="B145"/>
  <c r="C145"/>
  <c r="D145"/>
  <c r="A146"/>
  <c r="B146"/>
  <c r="C146"/>
  <c r="D146"/>
  <c r="A147"/>
  <c r="B147"/>
  <c r="C147"/>
  <c r="D147"/>
  <c r="A148"/>
  <c r="B148"/>
  <c r="C148"/>
  <c r="D148"/>
  <c r="A149"/>
  <c r="B149"/>
  <c r="C149"/>
  <c r="D149"/>
  <c r="A150"/>
  <c r="B150"/>
  <c r="C150"/>
  <c r="D150"/>
  <c r="A151"/>
  <c r="B151"/>
  <c r="C151"/>
  <c r="D151"/>
  <c r="A152"/>
  <c r="B152"/>
  <c r="C152"/>
  <c r="D152"/>
  <c r="A153"/>
  <c r="B153"/>
  <c r="C153"/>
  <c r="D153"/>
  <c r="A154"/>
  <c r="B154"/>
  <c r="C154"/>
  <c r="D154"/>
  <c r="A155"/>
  <c r="B155"/>
  <c r="C155"/>
  <c r="D155"/>
  <c r="A156"/>
  <c r="B156"/>
  <c r="C156"/>
  <c r="D156"/>
  <c r="A157"/>
  <c r="B157"/>
  <c r="C157"/>
  <c r="D157"/>
  <c r="A158"/>
  <c r="B158"/>
  <c r="C158"/>
  <c r="D158"/>
  <c r="A159"/>
  <c r="B159"/>
  <c r="C159"/>
  <c r="D159"/>
  <c r="A160"/>
  <c r="B160"/>
  <c r="C160"/>
  <c r="D160"/>
  <c r="A161"/>
  <c r="B161"/>
  <c r="C161"/>
  <c r="D161"/>
  <c r="A162"/>
  <c r="B162"/>
  <c r="C162"/>
  <c r="D162"/>
  <c r="A163"/>
  <c r="B163"/>
  <c r="C163"/>
  <c r="D163"/>
  <c r="A164"/>
  <c r="B164"/>
  <c r="C164"/>
  <c r="D164"/>
  <c r="A165"/>
  <c r="B165"/>
  <c r="C165"/>
  <c r="D165"/>
  <c r="A166"/>
  <c r="B166"/>
  <c r="C166"/>
  <c r="D166"/>
  <c r="A167"/>
  <c r="B167"/>
  <c r="C167"/>
  <c r="D167"/>
  <c r="A168"/>
  <c r="B168"/>
  <c r="C168"/>
  <c r="D168"/>
  <c r="A169"/>
  <c r="B169"/>
  <c r="C169"/>
  <c r="D169"/>
  <c r="A170"/>
  <c r="B170"/>
  <c r="C170"/>
  <c r="D170"/>
  <c r="A171"/>
  <c r="B171"/>
  <c r="C171"/>
  <c r="D171"/>
  <c r="A172"/>
  <c r="B172"/>
  <c r="C172"/>
  <c r="D172"/>
  <c r="A173"/>
  <c r="B173"/>
  <c r="C173"/>
  <c r="D173"/>
  <c r="A174"/>
  <c r="B174"/>
  <c r="C174"/>
  <c r="D174"/>
  <c r="A175"/>
  <c r="B175"/>
  <c r="C175"/>
  <c r="D175"/>
  <c r="A176"/>
  <c r="B176"/>
  <c r="C176"/>
  <c r="D176"/>
  <c r="A177"/>
  <c r="B177"/>
  <c r="C177"/>
  <c r="D177"/>
  <c r="A178"/>
  <c r="B178"/>
  <c r="C178"/>
  <c r="D178"/>
  <c r="A179"/>
  <c r="B179"/>
  <c r="C179"/>
  <c r="D179"/>
  <c r="A180"/>
  <c r="B180"/>
  <c r="C180"/>
  <c r="D180"/>
  <c r="A181"/>
  <c r="B181"/>
  <c r="C181"/>
  <c r="D181"/>
  <c r="A182"/>
  <c r="B182"/>
  <c r="C182"/>
  <c r="D182"/>
  <c r="A183"/>
  <c r="B183"/>
  <c r="C183"/>
  <c r="D183"/>
  <c r="A184"/>
  <c r="B184"/>
  <c r="C184"/>
  <c r="D184"/>
  <c r="A185"/>
  <c r="B185"/>
  <c r="C185"/>
  <c r="D185"/>
  <c r="H2"/>
  <c r="G1"/>
  <c r="M2"/>
  <c r="L2"/>
  <c r="K2"/>
  <c r="J2"/>
  <c r="G2"/>
  <c r="N1"/>
  <c r="M1"/>
  <c r="L1"/>
  <c r="K1"/>
  <c r="J1"/>
  <c r="I1"/>
  <c r="H1"/>
  <c r="F2"/>
  <c r="F1"/>
  <c r="N2"/>
  <c r="I2"/>
  <c r="D2"/>
  <c r="B2"/>
  <c r="C2"/>
  <c r="A2"/>
  <c r="C5" i="2"/>
  <c r="C6"/>
  <c r="C7"/>
  <c r="C8"/>
  <c r="C9"/>
  <c r="C10"/>
  <c r="C11"/>
  <c r="C12"/>
  <c r="C13"/>
  <c r="C14"/>
  <c r="C15"/>
  <c r="C16"/>
  <c r="C17"/>
  <c r="C18"/>
  <c r="C19"/>
  <c r="C20"/>
  <c r="C21"/>
  <c r="C22"/>
  <c r="C23"/>
  <c r="C24"/>
  <c r="C25"/>
  <c r="C26"/>
  <c r="C27"/>
  <c r="C28"/>
  <c r="C29"/>
  <c r="C30"/>
  <c r="C31"/>
  <c r="C32"/>
  <c r="C33"/>
  <c r="C34"/>
  <c r="C35"/>
  <c r="C36"/>
  <c r="C37"/>
  <c r="C38"/>
  <c r="C39"/>
  <c r="C40"/>
  <c r="C41"/>
  <c r="C42"/>
  <c r="C43"/>
  <c r="C44"/>
  <c r="C45"/>
  <c r="C46"/>
  <c r="C47"/>
  <c r="C48"/>
  <c r="C49"/>
  <c r="C50"/>
  <c r="C51"/>
  <c r="C52"/>
  <c r="C53"/>
  <c r="C54"/>
  <c r="C55"/>
  <c r="C56"/>
  <c r="C57"/>
  <c r="C58"/>
  <c r="C59"/>
  <c r="C60"/>
  <c r="C61"/>
  <c r="C62"/>
  <c r="C63"/>
  <c r="C64"/>
  <c r="C65"/>
  <c r="C66"/>
  <c r="C67"/>
  <c r="C68"/>
  <c r="C69"/>
  <c r="C70"/>
  <c r="C71"/>
  <c r="C72"/>
  <c r="C73"/>
  <c r="C74"/>
  <c r="C75"/>
  <c r="C76"/>
  <c r="C77"/>
  <c r="C78"/>
  <c r="C79"/>
  <c r="C80"/>
  <c r="C81"/>
  <c r="C82"/>
  <c r="C83"/>
  <c r="C84"/>
  <c r="C85"/>
  <c r="C86"/>
  <c r="C87"/>
  <c r="C88"/>
  <c r="C89"/>
  <c r="C90"/>
  <c r="C91"/>
  <c r="C92"/>
  <c r="C93"/>
  <c r="C94"/>
  <c r="C95"/>
  <c r="C96"/>
  <c r="C97"/>
  <c r="C98"/>
  <c r="C99"/>
  <c r="C100"/>
  <c r="C101"/>
  <c r="C102"/>
  <c r="C103"/>
  <c r="C104"/>
  <c r="C105"/>
  <c r="C106"/>
  <c r="C107"/>
  <c r="C108"/>
  <c r="C109"/>
  <c r="C110"/>
  <c r="C111"/>
  <c r="C112"/>
  <c r="C113"/>
  <c r="C114"/>
  <c r="C115"/>
  <c r="C116"/>
  <c r="C117"/>
  <c r="C118"/>
  <c r="C119"/>
  <c r="C120"/>
  <c r="C121"/>
  <c r="C122"/>
  <c r="C123"/>
  <c r="C124"/>
  <c r="C125"/>
  <c r="C126"/>
  <c r="C127"/>
  <c r="C128"/>
  <c r="C129"/>
  <c r="C130"/>
  <c r="C131"/>
  <c r="C132"/>
  <c r="C133"/>
  <c r="C134"/>
  <c r="C135"/>
  <c r="C136"/>
  <c r="C137"/>
  <c r="C138"/>
  <c r="C139"/>
  <c r="C140"/>
  <c r="C141"/>
  <c r="C142"/>
  <c r="C143"/>
  <c r="C144"/>
  <c r="C145"/>
  <c r="C146"/>
  <c r="C147"/>
  <c r="C148"/>
  <c r="C149"/>
  <c r="C150"/>
  <c r="C151"/>
  <c r="C152"/>
  <c r="C153"/>
  <c r="C154"/>
  <c r="C155"/>
  <c r="C156"/>
  <c r="C157"/>
  <c r="C158"/>
  <c r="C159"/>
  <c r="C4"/>
</calcChain>
</file>

<file path=xl/sharedStrings.xml><?xml version="1.0" encoding="utf-8"?>
<sst xmlns="http://schemas.openxmlformats.org/spreadsheetml/2006/main" count="5491" uniqueCount="2889">
  <si>
    <t>mismatch with Palmer?</t>
  </si>
  <si>
    <t>serif</t>
  </si>
  <si>
    <t>form question</t>
  </si>
  <si>
    <t>anomaly</t>
  </si>
  <si>
    <t>Avi-Jonah inserts ypsilon</t>
  </si>
  <si>
    <t>Bethzur</t>
  </si>
  <si>
    <t>Thekoa</t>
  </si>
  <si>
    <t>in white!!!</t>
  </si>
  <si>
    <t>of Saint Philip: there they say was baptized Candaces the Eunuch</t>
  </si>
  <si>
    <t>003.</t>
  </si>
  <si>
    <t>021.Zara</t>
  </si>
  <si>
    <t>022.Dead Sea</t>
  </si>
  <si>
    <t>023.Dayr 'Ayn Abbata</t>
  </si>
  <si>
    <t>032.</t>
  </si>
  <si>
    <t>033.'Aqrabah</t>
  </si>
  <si>
    <t>034.Kh. Saylun (Shiloh)</t>
  </si>
  <si>
    <t>035.Nablus</t>
  </si>
  <si>
    <t>036.Tell Dothan</t>
  </si>
  <si>
    <t>037.</t>
  </si>
  <si>
    <t>038.'Askar</t>
  </si>
  <si>
    <t>041.</t>
  </si>
  <si>
    <t>044.</t>
  </si>
  <si>
    <t>055.</t>
  </si>
  <si>
    <t>074.</t>
  </si>
  <si>
    <t>082.</t>
  </si>
  <si>
    <t>085.</t>
  </si>
  <si>
    <t>089.</t>
  </si>
  <si>
    <t>090.</t>
  </si>
  <si>
    <t>102.</t>
  </si>
  <si>
    <t>112.</t>
  </si>
  <si>
    <t>125.</t>
  </si>
  <si>
    <t>126.</t>
  </si>
  <si>
    <t>129.</t>
  </si>
  <si>
    <t>133.</t>
  </si>
  <si>
    <t>137.</t>
  </si>
  <si>
    <t>138.</t>
  </si>
  <si>
    <t>146.</t>
  </si>
  <si>
    <t>148.</t>
  </si>
  <si>
    <t>150.</t>
  </si>
  <si>
    <t>151.</t>
  </si>
  <si>
    <t>152.</t>
  </si>
  <si>
    <t>154.</t>
  </si>
  <si>
    <t>001. Sarephtha</t>
  </si>
  <si>
    <t>001. Sarafand (Zarephath)</t>
  </si>
  <si>
    <t>002. ?</t>
  </si>
  <si>
    <t>002. al-Mountara ?</t>
  </si>
  <si>
    <t>003. Zebulon</t>
  </si>
  <si>
    <t>004. Acchabaron</t>
  </si>
  <si>
    <t>004. 'Akbara</t>
  </si>
  <si>
    <t>005. Amathus</t>
  </si>
  <si>
    <t>005. Tell al-Hamma ?</t>
  </si>
  <si>
    <t>006. Aenon near Salem which is also Saloumias</t>
  </si>
  <si>
    <t>006. Kh. Khisas al-Dayr</t>
  </si>
  <si>
    <t>007. Koreae</t>
  </si>
  <si>
    <t>007. Al-Qarawa ? (Coreae)</t>
  </si>
  <si>
    <t>008. Phasaelis</t>
  </si>
  <si>
    <t>008. Kh. Fasayil</t>
  </si>
  <si>
    <t>009. Archelais</t>
  </si>
  <si>
    <t>009. Kh. al-Bayudat</t>
  </si>
  <si>
    <t>010. Galgala, also the Twelve Stones</t>
  </si>
  <si>
    <t>010. Kh. al-Nitla (Gilgal)</t>
  </si>
  <si>
    <t>011. The (place) of Saint Elisha</t>
  </si>
  <si>
    <t>011. Ayn al-Sultan</t>
  </si>
  <si>
    <t>012. Jericho</t>
  </si>
  <si>
    <t>012. Ariha</t>
  </si>
  <si>
    <t>013. Ebal</t>
  </si>
  <si>
    <t>014. Gerizim</t>
  </si>
  <si>
    <t>015. Bethnamran, also Bethnambris</t>
  </si>
  <si>
    <t>015. Tell Nimrin</t>
  </si>
  <si>
    <t>016. Bethramphtha, now Livias</t>
  </si>
  <si>
    <t>016. Tell al-Ramah</t>
  </si>
  <si>
    <t>017. Aenon, where now is Sapsaphas</t>
  </si>
  <si>
    <t>017. Wadi Kharrar</t>
  </si>
  <si>
    <t>018. Bethabara, the place of baptism of St. John</t>
  </si>
  <si>
    <t>018. Makhadat al-Hajla</t>
  </si>
  <si>
    <t>019. Alon Atath, today Bethagla</t>
  </si>
  <si>
    <t>019. Qasr Hajla</t>
  </si>
  <si>
    <t>020. (Hot Baths) of Baaru</t>
  </si>
  <si>
    <t>020. Hammamat Ma'in</t>
  </si>
  <si>
    <t>021. Waters of Callirhoe</t>
  </si>
  <si>
    <t>022. The Salt Lake, or Lake of Asphalt...</t>
  </si>
  <si>
    <t>023. The (place) of Saint Lot</t>
  </si>
  <si>
    <t>024. Balak also Segor, now Zoara</t>
  </si>
  <si>
    <t>024. Ghor al-Safy</t>
  </si>
  <si>
    <t>025. Desert</t>
  </si>
  <si>
    <t>025. The 'Arabah Valley</t>
  </si>
  <si>
    <t>026. Aia</t>
  </si>
  <si>
    <t>026. Kh. 'Ay ?</t>
  </si>
  <si>
    <t>027. Tharais</t>
  </si>
  <si>
    <t>027. al-'Iraq / 'Ayn Tar'in</t>
  </si>
  <si>
    <t>028. Betomarsea also Maiumas</t>
  </si>
  <si>
    <t>028. 'Ain Sara ?</t>
  </si>
  <si>
    <t>029. al-Karak</t>
  </si>
  <si>
    <t>030. Zared ?</t>
  </si>
  <si>
    <t>030. al-Hasa ?</t>
  </si>
  <si>
    <t>031. Petra in the land of Edom, also Iechtoel...</t>
  </si>
  <si>
    <t>031. Petra ?</t>
  </si>
  <si>
    <t>032. Eastern border of Judea</t>
  </si>
  <si>
    <t>033. Akrabim, now Akrabittine</t>
  </si>
  <si>
    <t>034. Selo, where the ark stayed</t>
  </si>
  <si>
    <t>035. Neapolis</t>
  </si>
  <si>
    <t>036. Dothaim, where Joseph found his brothers...</t>
  </si>
  <si>
    <t>037. Lot of Ephraim</t>
  </si>
  <si>
    <t>038. Sychar which is now Sycchora</t>
  </si>
  <si>
    <t>039. The (place) of Joseph</t>
  </si>
  <si>
    <t>039. Qabr an-Nabi Yusuf</t>
  </si>
  <si>
    <t>040. Sychem also Sikima and Salim</t>
  </si>
  <si>
    <t>040. Tell Balatah (Shechem)</t>
  </si>
  <si>
    <t>041. Here is Jacob's well</t>
  </si>
  <si>
    <t>042. Tur Gobel (Mount Ebal)</t>
  </si>
  <si>
    <t>042. Jabal Islamiyah</t>
  </si>
  <si>
    <t>043. Tur (Mount) Garizin</t>
  </si>
  <si>
    <t>043. Jabal al-Tur (Gerizim)</t>
  </si>
  <si>
    <t>044. Joseph, God blessed you...</t>
  </si>
  <si>
    <t>045. Theraspis</t>
  </si>
  <si>
    <t>045. Kh. Dayr Isfin ?</t>
  </si>
  <si>
    <t>046. Ephron also Ephraia, where went the Lord</t>
  </si>
  <si>
    <t>046. al-Tayyibah</t>
  </si>
  <si>
    <t>047. Rimmon</t>
  </si>
  <si>
    <t>047. al-Rammun</t>
  </si>
  <si>
    <t>048. Luza, also Bethel</t>
  </si>
  <si>
    <t>048. Beitin (Luz)</t>
  </si>
  <si>
    <t>049. Sams</t>
  </si>
  <si>
    <t>049. 'Ayn Haud</t>
  </si>
  <si>
    <t>050. Aialon, where the moon stood...</t>
  </si>
  <si>
    <t>050. Kh. Haiyan ? (Aijalon)</t>
  </si>
  <si>
    <t>051. Gophna</t>
  </si>
  <si>
    <t>051. Jifna</t>
  </si>
  <si>
    <t>052. Gabaon</t>
  </si>
  <si>
    <t>052. al-Jib (Gibeon)</t>
  </si>
  <si>
    <t>053. Rama</t>
  </si>
  <si>
    <t>053. al-Ram (Ramah)</t>
  </si>
  <si>
    <t>054. Armathaim, also Arimathea</t>
  </si>
  <si>
    <t>054. Ranthis</t>
  </si>
  <si>
    <t>055. Benjamin, the Lord covers him...</t>
  </si>
  <si>
    <t>056. The Holy City Jerusalem</t>
  </si>
  <si>
    <t>056. Jerusalem, al-Quds</t>
  </si>
  <si>
    <t>057. Gethsemane</t>
  </si>
  <si>
    <t>057. Gethsemani</t>
  </si>
  <si>
    <t>058. Aceldama</t>
  </si>
  <si>
    <t>058. Akeldama</t>
  </si>
  <si>
    <t>059. Lot of Benjamin</t>
  </si>
  <si>
    <t>060. The Fourth Mile</t>
  </si>
  <si>
    <t>060. Kh. Hawanit ?</t>
  </si>
  <si>
    <t>061. The Ninth Mile</t>
  </si>
  <si>
    <t>061. Kh. Lattatin ?</t>
  </si>
  <si>
    <t>062. Bethoron</t>
  </si>
  <si>
    <t>062. Bayt Ur (Beth-horon)</t>
  </si>
  <si>
    <t>063. Kapheruta ?</t>
  </si>
  <si>
    <t>063. Kh. Kafr Ruth</t>
  </si>
  <si>
    <t>064. Betomelgezis</t>
  </si>
  <si>
    <t>064. Kh. 'Ali Malikina ?</t>
  </si>
  <si>
    <t>065. Adiathim now Aditha</t>
  </si>
  <si>
    <t>065. al-Hadithah</t>
  </si>
  <si>
    <t>066. Modeim, today Moditha, the place of...</t>
  </si>
  <si>
    <t>066. al-Midiyah (Modein, Modin)</t>
  </si>
  <si>
    <t>067. Thamna, where Judah sheared his sheep</t>
  </si>
  <si>
    <t>067. Kh. al-Tibne ? (Timnah)</t>
  </si>
  <si>
    <t>068. Anob now Betoannaba</t>
  </si>
  <si>
    <t>068. 'Innaba Beit Nuba</t>
  </si>
  <si>
    <t>069. Nicopolis</t>
  </si>
  <si>
    <t>069. 'Amwas-Emmaus</t>
  </si>
  <si>
    <t>070. Gedur, also Gidirtha</t>
  </si>
  <si>
    <t>070. Kh. Jadirah (Gedor)</t>
  </si>
  <si>
    <t>071. Ephratha</t>
  </si>
  <si>
    <t>071. Ephrathah</t>
  </si>
  <si>
    <t>072. Bethlehem</t>
  </si>
  <si>
    <t>072. Bayt Laham</t>
  </si>
  <si>
    <t>073. Rama. A voice was heard in Rama</t>
  </si>
  <si>
    <t xml:space="preserve"> </t>
  </si>
  <si>
    <t>074. Lot of Judah</t>
  </si>
  <si>
    <t>075. Thekoa</t>
  </si>
  <si>
    <t>075. Tuqu'a</t>
  </si>
  <si>
    <t>076. Bethzur</t>
  </si>
  <si>
    <t>076. Kh. Tubayqa near Kh. Burj al-Sur</t>
  </si>
  <si>
    <t>077. The (church) of Saint Philip, where...</t>
  </si>
  <si>
    <t>077. 'Ayn al-Dhirwah</t>
  </si>
  <si>
    <t>078. Arbo, also the Terebinth. The Oak of Mambre</t>
  </si>
  <si>
    <t>078. Ramat al- Khalil (Hebron, Mamre)</t>
  </si>
  <si>
    <t>079. Socho</t>
  </si>
  <si>
    <t>079. Kh. Shuwaikah (Socoh)</t>
  </si>
  <si>
    <t>080. Bethzachar(ia). The (place) of Saint Zacharias</t>
  </si>
  <si>
    <t>080. Tell Zakariyah</t>
  </si>
  <si>
    <t>081. Saphitha</t>
  </si>
  <si>
    <t>081. Tell al-Safy</t>
  </si>
  <si>
    <t>082. The (place) of Saint Micah</t>
  </si>
  <si>
    <t>083. Morasthi whence was Micah the Prophet</t>
  </si>
  <si>
    <t>083. al-Bassal (Moresheth)</t>
  </si>
  <si>
    <t>084. Eleutheropolis</t>
  </si>
  <si>
    <t>084. Bayt Jibrin</t>
  </si>
  <si>
    <t>085. ... ira</t>
  </si>
  <si>
    <t>086. Lod also Lydea, called also Diospolis</t>
  </si>
  <si>
    <t>086. Lydda, Lud</t>
  </si>
  <si>
    <t>087. Sapharea</t>
  </si>
  <si>
    <t>087. Safariyah ?</t>
  </si>
  <si>
    <t>088. Betodegana</t>
  </si>
  <si>
    <t>088. Bayt Dagan</t>
  </si>
  <si>
    <t>089. Lot of Dan</t>
  </si>
  <si>
    <t>090. Why did (Dan) remain in ships?</t>
  </si>
  <si>
    <t>091. The (place) of Saint Jonah</t>
  </si>
  <si>
    <t>091. Nabi Yunis</t>
  </si>
  <si>
    <t>092. Geth, now Gitta, one of the five satrapies</t>
  </si>
  <si>
    <t>092. Ras Abu Hamid ?</t>
  </si>
  <si>
    <t>093. Enetaba</t>
  </si>
  <si>
    <t>093. 'Ayn Taba</t>
  </si>
  <si>
    <t>094. Jabneel, which is also Jamnia</t>
  </si>
  <si>
    <t>094. Yabneh</t>
  </si>
  <si>
    <t>095. Accaron, which is now Accara</t>
  </si>
  <si>
    <t>095. Tel Miqne - Tel el-Muqanna' (Ekron)</t>
  </si>
  <si>
    <t>096. Ashdod, which is also Azotus</t>
  </si>
  <si>
    <t>096. Isdud</t>
  </si>
  <si>
    <t>097. Azotus Paralus</t>
  </si>
  <si>
    <t>097. Ashdod, al-Minah</t>
  </si>
  <si>
    <t>098. Praesidium</t>
  </si>
  <si>
    <t>098. al-Fayfa</t>
  </si>
  <si>
    <t>099. Thamara</t>
  </si>
  <si>
    <t>099. Qasr al-Juhayniya ?/ 'Ayn al-Husb ?</t>
  </si>
  <si>
    <t>100. Moa</t>
  </si>
  <si>
    <t>100. Kh. Maiyat 'Awad</t>
  </si>
  <si>
    <t>101. Mampsis</t>
  </si>
  <si>
    <t>101. Kurnub</t>
  </si>
  <si>
    <t>102. The (place) of the Egyptians</t>
  </si>
  <si>
    <t>103. Ascalon</t>
  </si>
  <si>
    <t>103. Askalon (Ashkelon)</t>
  </si>
  <si>
    <t>104. Beersheba, today Berosabba. The boundary of...</t>
  </si>
  <si>
    <t>104. Beersheba</t>
  </si>
  <si>
    <t>105. Arad, whence the Aradites</t>
  </si>
  <si>
    <t>105. Tell Arad</t>
  </si>
  <si>
    <t>106. Asemona city by the desert bordering Egypt and...</t>
  </si>
  <si>
    <t>106. Azmon</t>
  </si>
  <si>
    <t>107. Gerara</t>
  </si>
  <si>
    <t>107. Tell Abu Hurayrah (Gerar)</t>
  </si>
  <si>
    <t>108. Iethor, also called Iethera</t>
  </si>
  <si>
    <t>108. Kh. 'Attir (Ether)</t>
  </si>
  <si>
    <t>109. Elusa</t>
  </si>
  <si>
    <t>109. al-Khalasa</t>
  </si>
  <si>
    <t>110. Photis</t>
  </si>
  <si>
    <t>110. Kh. Futeis</t>
  </si>
  <si>
    <t>111. Orda</t>
  </si>
  <si>
    <t>111. Kh. 'Irq</t>
  </si>
  <si>
    <t>112. Lot of Simeon</t>
  </si>
  <si>
    <t>113. Oga</t>
  </si>
  <si>
    <t>113. Huj</t>
  </si>
  <si>
    <t>114. Asalea</t>
  </si>
  <si>
    <t>114. al-Nazlah</t>
  </si>
  <si>
    <t>115. Anthedon ?</t>
  </si>
  <si>
    <t>115. Teda</t>
  </si>
  <si>
    <t>116. Sobila</t>
  </si>
  <si>
    <t>116. Kh. al-Zubalah</t>
  </si>
  <si>
    <t>117. Bethagidea</t>
  </si>
  <si>
    <t>117. Kh. al-Jindi</t>
  </si>
  <si>
    <t>118. Edrain</t>
  </si>
  <si>
    <t>118. al-'Adar</t>
  </si>
  <si>
    <t>119. Thauatha</t>
  </si>
  <si>
    <t>119. Kh. Umm al-Tut; Migdal Tuta</t>
  </si>
  <si>
    <t>120. Seana</t>
  </si>
  <si>
    <t>120. Kh. Sihan</t>
  </si>
  <si>
    <t>121. Madebena, which is now Menois</t>
  </si>
  <si>
    <t>121. Kh. Ma'in</t>
  </si>
  <si>
    <t>122. Sycomazon</t>
  </si>
  <si>
    <t>122. Kh. Suq Mazin</t>
  </si>
  <si>
    <t>123. Gaza</t>
  </si>
  <si>
    <t>123. Gaza, al -'Azzah</t>
  </si>
  <si>
    <t>124. Maiumas, which is also Neapolis</t>
  </si>
  <si>
    <t>124. al-Minah</t>
  </si>
  <si>
    <t>125. The (place) of Saint Victor</t>
  </si>
  <si>
    <t>126. The (place) of Saint Hilarion</t>
  </si>
  <si>
    <t>127. Raphia</t>
  </si>
  <si>
    <t>127. Rafah</t>
  </si>
  <si>
    <t>128. Betylium</t>
  </si>
  <si>
    <t>128. Shaykh Zuwayd ?</t>
  </si>
  <si>
    <t>129. Border of Egypt and Palestine</t>
  </si>
  <si>
    <t>130. Rhinocorura</t>
  </si>
  <si>
    <t>130. al-'Arish</t>
  </si>
  <si>
    <t>131. Ostracine</t>
  </si>
  <si>
    <t>131. al-Flusiat</t>
  </si>
  <si>
    <t>132. Casium</t>
  </si>
  <si>
    <t>132. Ras Qasrun, al-Qeis</t>
  </si>
  <si>
    <t>133. Pentaschoinon</t>
  </si>
  <si>
    <t>134. Aphnaeum</t>
  </si>
  <si>
    <t>134. al-Kanisah ?</t>
  </si>
  <si>
    <t>135. Desert where the serpent of brass saved...</t>
  </si>
  <si>
    <t>135. Feinan</t>
  </si>
  <si>
    <t>136. Raphidim, where Israel fought against Amalek...</t>
  </si>
  <si>
    <t>136. Wadi Feiran</t>
  </si>
  <si>
    <t>137. Desert of Zin where were sent down the manna...</t>
  </si>
  <si>
    <t>139. Pelusium</t>
  </si>
  <si>
    <t>139. Tell Farama</t>
  </si>
  <si>
    <t>140. The (city) of Nikiu</t>
  </si>
  <si>
    <t>140. Zawiet Razin</t>
  </si>
  <si>
    <t>141. Athribis</t>
  </si>
  <si>
    <t>141. Tell Athrib</t>
  </si>
  <si>
    <t>142. Sethroitis</t>
  </si>
  <si>
    <t>142. (Tell 'Ayid)</t>
  </si>
  <si>
    <t>143. Tanis</t>
  </si>
  <si>
    <t>143. Tell al-Hajar</t>
  </si>
  <si>
    <t>144. Thmuis</t>
  </si>
  <si>
    <t>144. Tell Ibn es-Salam / Tell Tmai el-Amdid</t>
  </si>
  <si>
    <t>145. Thenessus</t>
  </si>
  <si>
    <t>145. Tell Tennis</t>
  </si>
  <si>
    <t>147. Sais</t>
  </si>
  <si>
    <t>147. Saal-Hajar</t>
  </si>
  <si>
    <t>149. Xois</t>
  </si>
  <si>
    <t>149. (Sakha)</t>
  </si>
  <si>
    <t>152. The (city) of Paulinus</t>
  </si>
  <si>
    <t>153. Hermupolis</t>
  </si>
  <si>
    <t>153. Damanhur</t>
  </si>
  <si>
    <t>154. Chortaso</t>
  </si>
  <si>
    <t>155. Kaenupolis</t>
  </si>
  <si>
    <t>155. Cynopolis ? / Abu Sir Bana (Panau) ?</t>
  </si>
  <si>
    <t>156. The (city) of Chaireus</t>
  </si>
  <si>
    <t>156. Keriun</t>
  </si>
  <si>
    <t>- dans la partie du delta égyptien : To Pelousin (Péluse) n° 139, dont la moitié environ est conservée ;</t>
  </si>
  <si>
    <t>- au delà de la Mer Morte : Charach Môba (Kerak) n° 29, dont il manque un quart environ.</t>
  </si>
  <si>
    <t>Péluse (nº 139). On distingue dans cette ville, ceinte d'une muraille conventionnelle, une rue axiale encadrée de deux portiques, dont l'un, en bas, est aplati pour être montré à la vue (comme celui de la rue principale de Jérusalem). Donner (nº 134) mentionne deux autres rues parallèles, dont l'une est peut-être le second portique de la rue principale. On voit au-dessus de la muraille au premier plan un portique et un autre, angulaire, à droite : il n'est pas sûr qu'ils désignent des rues. Donner voit trois églises 15, alors que je n'en trouve qu'une, aplatie, à droite. En dehors de la rue principale bien caractérisée, je ne vois aucun bâtiment clairement individualisé.</t>
  </si>
  <si>
    <t>Gaza (nº 123). On voit clairement dans l'enceinte tourrelée une grande rue à portiques conduisant, à l'extrémité gauche conservée, vers une place carrée, à laquelle aboutit une autre rue à portiques venant de l'Ouest. Il y en peut-être une troisième au premier plan devant la façade du bâtiment à fronton. Un théâtre à la lisière de la ville est nettement reconnaissable à l'Est (et peut-être un nymphée, dit Donner, nº 118, à droite). Deux bâtiments à toiture en bâtière sont identifiés comme des églises par Donner mais l'un est anormalement long. Notre collègue remarque que la topographie n'est pas sans rappeler celle du 'Vieux Gaza' actuel, mais que la grande église, érigée sur le temple de Zeus détruit, doit être à l'emplacement de la Grande Mosquée et ne se situait donc pas dans le quartier sud-ouest comme les églises visibles sur la carte.</t>
  </si>
  <si>
    <t>Ascalon (nº 103). On voit en vue plongeante la partie centrale et une grande partie du secteur nord de la ville. Au fond, une porte à deux étages entre deux tours est clairement reconnaissable (il s'agit de la porte de Jérusalem, d'après Donner, nº 91, en raison de son emplacement). De là part ce que certains ont considéré comme une grande place, d'autres avec Donner comme deux rues parallèles séparées par des bâtiments partant d'une place ; en faveur de la première thèse plaide le fait qu'il n'existe que deux lignes de portiques dans le sens Est-Ouest, en faveur de la seconde, l'existence de bâtiments entre les deux espaces découverts : au delà du croisement, apparaît un petit portique surmonté par des lignes se croisant, dont le dessin, peu clair, pourrait correspondre à une petite église à fronton dont trois faces paraissent aplaties (plutôt qu'une maison comme le veut Donner) 19, précédée d'un narthex; en deça, on reconnaît mieux un autre bâtiment du même type. Une rue à portique à angle droit venant du Nord rejoint le carrefour central mais ne se prolonge pas vers le Sud (par contre on croit distinguer de ce côté une cour entourée de portiques). Au croisement, on voit une coupole jaune au-dessus de trois (?) colonnes : Donner l'identifie avec un tétrapyle voûté comme il en existe au croisement de deux rues à angle droit. Dans le seul quartier conservé (angle nord-est), aucun des bâtiments entre la muraille et les rues n'est caractérisé. Certains ont reconnu au centre un bassin rectangulaire (à cause de la couleur gris-bleu), d'autres ont pris les colonnes (ou plutôt les entrecolonnements noirs) du petit portique pour des obélisques, symbolisant peut-être les trois saints égyptiens, dont la désignation figure à côté du nom d'Ascalon, nº 102 (n° 92 Donner). Donner considère que la topographie correspond à celle de la cité médiévale, qui serait encore reconnaissable. On constate, d'après les variations de l'interprétation, que cette évidence n'apparaît pas à tous. En tout cas, aucun des bâtiments conservés n'est représenté de manière individualisée.</t>
  </si>
  <si>
    <t>E[leutheropolis] - Bayt Jibrin (nº 84). Il reste au fond trois tours de l'enceinte. Une rue (dépourvue de portiques sauf au Sud), à quelque distance de l'enceinte, dessine un coude ou peut-être un angle droit. Un autre fragment de portique au Nord-Est, à la cassure, désignerait d'après Donner une rue secondaire. Au delà de la rue principale, une église est clairement reconnaissable. En deça du coude de la rue, un édifice avec quatre colonnes portant une coupole a suscité beaucoup de discussions. Il ne serait qu'un nymphée d'après Donner mais, en raison des parallèles, j'y verrais volontiers une rotonde cultuelle, soit isolée, soit représentant une abside d'église.</t>
  </si>
  <si>
    <t>Neapolis - Naplouse (nº 35). On reconnaît l'enceinte, surtout la partie est, où l'on distingue deux portes. Une grande rue à portiques est-ouest, partant de la porte est, traverse la ville, et semble recoupée par une autre, de direction nord-sud, près de la muraille. Au bord, se trouve une coupole reposant sur une colonnade (deux ou trois colonnes), dans laquelle Donner voit, à son habitude, une fontaine publique. Vers le Sud-Est, une église conventionnelle est parfaitement identifiable. Par contre, il est plus difficile, au Sud-Ouest, de déterminer la nature d'un édifice ou un espace cerné de courbes concentriques que Donner pense être un théâtre.</t>
  </si>
  <si>
    <t>[Char]ach Môb[a] - Karak (nº 29). En dehors de sa situation au sommet d'une falaise, clairement indiquée sur la carte, la représentation paraît conventionnelle. On reconnaît l'enceinte pourvue de tours avec une porte au Sud. Donner parle de deux rues nord-sud, mais elles se réduiraient à un portique de quatre colonnes au premier plan et un de deux au centre : la signification de ces portiques peut être différente. De chaque côté sont reconnaissables deux églises de type identique, avec une porte cintrée et deux fenêtres sur le flanc. Devant celle de droite est figuré un bâtiment carré à toiture en terrasse.</t>
  </si>
  <si>
    <t>Lod ou Lydea ou Diospolis (nº 87). Sur cette vue mutilée (trois-quarts environ sont conservés), on distingue une rue bordée d'un portique est-ouest, et une église au Nord. Au Sud, une grande église semble précédée d'une place (ou atrium) 30 semi-circulaire bordée d'un portique : cette église principale pourrait être celle de saint Georges, principal culte de la cité. D'autres constructions existent de ce côté. Diospolis est représentée sur la bordure de Saint-Etienne d'Umm al-Rasas 31 comme une église (dont le flanc est ouvert) comprise dans une enceinte.</t>
  </si>
  <si>
    <t>Jabnêl ou Jamnia (nº 94). Groupement, en apparence sans enceinte (mais il peut y avoir une tour à l'arrière), de quatre (ou cinq) bâtiments couverts en terrasse et de deux couverts d'un appentis de tuiles (que Donner, n° 69, considère, sans argument, comme des édifices cultuels), autour d'une église conventionnelle, sans doute précédée d'un escalier. L'église peut être la basilique dédiée par Eudocie à saint Etienne et saint Thomas.</t>
  </si>
  <si>
    <t>Nikopolis, Emmaüs - Amwas (nº 69). Pour cet important centre de pèlerinage, la représentation de la carte est un alignement assez informe de huit éléments : deux édifices à frontons (le flanc de l'un est visible à gauche, l'autre est vu de face au centre), d'autres à toitures en tuiles – à une seule pente, semble-t-il –, d'autres en terrasse (?), deux tours, mais qui semblent situées derrière les édifices du premier plan (le flanc de ceux-ci empiète sur l'élément vertical). Rien n'est caractérisé. Donner, n°73, reconnaît quatre églises, dont celle qui a été fouillée au centre. Je n'en vois au maximum que deux dont celle de gauche est la plus reconnaissable.</t>
  </si>
  <si>
    <t>Bethléem (nº 72). En dehors d'une tentative de traduire l'environnement topographique et de l'inscription en rouge, la vignette est particulièrement petite et peu détaillée. Elle se compose de la basilique de la Nativité, présentée de façon conventionnelle, jumelée à un autre bâtiment à toiture de tuiles, et d'une porte et une tour de l'enceinte.</t>
  </si>
  <si>
    <t>Azôtos paralos - port d'Ashdod (nº 97). Sur cette vignette mutilée, l'agglomération est en apparence sans enceinte. Il reste un portique au Sud (avec une tour ou une maison par derrière), au Nord une église précédée d'un escalier monumental avec une construction perpendiculaire (Donner, nº 90, voit trois églises).</t>
  </si>
  <si>
    <t>Bêrsabee, actuellement Bêrossaba - Beersheba (nº 104), mutilé. Principale garnison de la province et du Limes arabicus, la cité présente apparemment un plan rectangulaire. On voit clairement deux tours à droite. Un morceau de portique, correspondant peut-être à une rue, est visible en haut, un autre apparaît peut-être à la cassure à gauche. Au premier plan, on voit un petit bâtiment avec une toiture de tuiles (une église d'après Donner, n° 99) et derrière, un autre avec une toiture ou une terrasse de matière différente.</t>
  </si>
  <si>
    <t>[Maïoumas] ou Nea[po]lis - port de Gaza (nº 124). Sur cette vignette aux trois-quarts perdue, l'agglomération est dépourvue d'enceinte complète, mais on voit une tour au fond près de l'extrémité de la rue est. Cette rue droite (sans portiques) est recoupée par une autre vers le nord. Deux toitures rouges, de part et d'autre de la rue est-ouest, peuvent correspondre à des églises.</t>
  </si>
  <si>
    <t>Ê Nikiou = Niciopolis (nº 140). Evêché de la province Aegyptus I. L'enceinte est complète au premier plan, avec trois tours et une porte ; une quatrième tour est figurée au deuxième plan à gauche ; deux églises décalées sont visibles derrière (la figuration, maladroite, ne permet pas de savoir si les flancs comportent des fenêtres ou des colonnes (en ce cas; on aurait pu les montrer ouvertes). Une section de portique est visible derrière la porte, une autre (avec une coupole ?) à l'angle supérieur droit.</t>
  </si>
  <si>
    <t>Athribis (nº 141). Evêché de la province d'Augustamnica I. Il ne reste de l'enceinte qu'une seule courtine au premier plan avec deux tours aux extrémités, interrompue, semble-t-il, par une basilique au milieu ; de part et d'autre, deux éléments de portiques.</t>
  </si>
  <si>
    <t>Koreous (nº 7). Cette station sur la route de Jéricho à Scythopolis est représentée par une porte entre deux tours mais la présence d'un fronton rouge au-dessus de la porte suggère sans doute une église.</t>
  </si>
  <si>
    <t>[Bethnamran ou Bethnambris] (nº 15). Il ne reste que le bas de l'image, mais on distingue une porte et deux tours avec des segments de murs.</t>
  </si>
  <si>
    <t>[Betharam ou Livias] (nº 16). On distingue une porte à gauche, puis deux tours encadrant sans doute une église (porte sans fronton et une toiture avec, en dessous, les fenêtres de la claire-voie).</t>
  </si>
  <si>
    <t>Aïa (nº 26). Quatre tours dont deux encadrant une porte, les autres limitent un segment de courtine.</t>
  </si>
  <si>
    <t>Tharaïs (nº 27). Trois tours dont deux encadrant une porte, à droite un segment de mur triangulaire (courtine en perspective ?)</t>
  </si>
  <si>
    <t>Balak ou [Segor], maintenant Zoora - Zoara (nº 24). Evêché important, représenté par trois tours encadrant une porte et un segment de courtine. Deux toitures de tuiles (que Donner, nº 18, considère comme des églises) sont bien visibles à l'arrière plan, mais aucune forme de bâtiment. Les ruines, très endommagées par la mise en valeur agricole et les fouilles clandestines (dans la nécropole) s'étendaient sur une vaste surface (voir l'exposé de M. Politis).</t>
  </si>
  <si>
    <t>Archelaïs (nº 9). La ville est représentée par trois tours dont deux avec porte ; entre les deux premières se détache un petit triangle de toiture rose.</t>
  </si>
  <si>
    <t>Iericho (nº 12). L'oasis est indiquée par des palmiers et la ville, par quatre tours et deux portes, avec à gauche un segment de courtine. Au-dessus, on voit un fronton (la porte qui est en-dessous peut appartenir à la façade de l'église) et deux triangles de toitures rouges. Donner en déduit l'existence de trois églises, ce qui est trop précis à mon sens.</t>
  </si>
  <si>
    <t>[Ak]rabim maintenant [Ak]rabitt[inè] (nº 33). Le rédacteur a confondu le nom de la localité et celui du district. La vignette est composée d'une tour entre deux bâtiments percés plus bas d'une porte.</t>
  </si>
  <si>
    <t>[Su]char, maintenant [S]uchôra (nº 38). On distingue le schéma de la porte entre deux tours, mais il existe au-dessus de la porte un triangle (non équilatéral) rouge, qui suggère sans doute une église.</t>
  </si>
  <si>
    <t>[Bêt]odegana (nº 89). Il ne reste qu'un fronton (attribuable à une église) et une tour à droite.</t>
  </si>
  <si>
    <t>Enetaba (nº 93). Trois éléments rectangulaires inégaux accolés, dont deux avec des portes sont figurés.</t>
  </si>
  <si>
    <t>Geth, actuellement Gitta (nº 92). On voit deux tours encadrant une porte, et à droite un segment de mur oblique, qui correspond sans doute à la courtine en perspective.</t>
  </si>
  <si>
    <t>[Th]ekoue (nº 75). Le village du prophète Amos est représenté par deux tours encadrant une porte qui présente une bande rouge au-dessus ; à gauche, un autre bâtiment bas avec une porte. Donner, nº 79, voit à gauche la figuration de l'église d'Amos.</t>
  </si>
  <si>
    <t>Bethsoura (nº 76). La représentation, particulièrement petite, comprend trois tours dont l'une, au centre, comporte une porte et deux courtines.</t>
  </si>
  <si>
    <t>Sôchô (nº 79). Apparaissent trois tours et deux segments de courtine, particulièrement schématiques ; les deux parties de murailles sont séparés par une ligne de cubes blancs.</t>
  </si>
  <si>
    <t>Bethzachar(ia) (nº 80). La localité associée au sanctuaire de saint Zacharie (voir infra) est figurée par trois tours et trois constructions, dont deux en triangle et une couverte en terrasse.</t>
  </si>
  <si>
    <t>Akkar[ôn], actuellement Ak[kara]  (nº 95). On voit quatre tours, dont deux avec des portes. Dans l'intervalle sont placés des segments de courtines, au-dessus desquels quelques cubes rouges peuvent faire penser à des toitures.</t>
  </si>
  <si>
    <t>Asdôd ou Azôtos (nº 96). Paradoxalement, cette ville importante est représentée avec des dimensions moindres et suivant une typologie inférieure à l'image de son port (n° 97, voir supra). Il reste de cette vignette mutilée trois tours élancées et deux segments de murs surmontés de toits rouges (on pense toujours à des églises, mais il n'y a pas de fronton).</t>
  </si>
  <si>
    <t>Mampsis (nº 101). Cette ville du Néguev, que l'on sait assez importante d'après les fouilles, est représentée par une image très simple de porte entre deux tours, mais l'existence d'un fronton au centre suggère une église.</t>
  </si>
  <si>
    <t>Prasidin = Praesidium (nº 98). Comme son nom l'indique, la localité est un fort et une étape routière, comme les deux vignettes suivantes. En apparence, la représentation est celle d'une porte entre deux tours, mais la présence d'un triangle rouge au-dessus de la porte suggère l'existence probable d'une église.</t>
  </si>
  <si>
    <t>Thamara (nº 99). Même remarque que pour le n° 98. La vignette est semblable.</t>
  </si>
  <si>
    <t>Môa (nº 100). Le poste, mentionné dans l' "édit de Bersheva", n'est pas localisé avec certitude. Ici la vignette est légèrement différente, avec la porte dans la tour de gauche.</t>
  </si>
  <si>
    <t>Iethor ou Iethera (nº 108). Le village de Juda, mal situé (?), est figuré par trois tours encadrant deux bâtiments avec une toiture en tuiles, pourvus de portes ; pour celui de droite, on a peut-être suggéré un fronton.</t>
  </si>
  <si>
    <t>Elousa - Elusa (nº 109). L'évêché et métropole de la Palaestina Tertia (en alternance avec Petra) est apparemment figuré par quatre tours alternant avec des bâtiments mal individualisés qui présentent une porte et un fronton en façade et une toiture rouge, sans doute identifiables comme des églises. La cathédrale d'Elusa a été fouillée il y a une vingtaine d'années par A. Negev.</t>
  </si>
  <si>
    <t>Phôtis (nº 110). Apparaissent quatre éléments informes (une tour, un segment de mur et peut-être deux constructions) pourvus d'une toiture (rectangle blanc) qui peuvent être aussi des tours d'après la vignette voisine d'Orda (voir infra).</t>
  </si>
  <si>
    <t>Orda (nº 111). La localité est représentée par cinq tours, dont deux sont pourvues d'une porte, et quatre segments de murs; pour donner un peu de profondeur, deux ont le sommet oblique .</t>
  </si>
  <si>
    <t>Ôga (mutilé : nº 113). Dans la partie visible apparaissent trois tours et une porte, peut-être surmontée d'un fronton (on montrerait une église à l'intérieur).</t>
  </si>
  <si>
    <t>[As]alea (mutilé : nº 114). Dans la partie visible apparaissent trois tours, une porte et un segment de courtine.</t>
  </si>
  <si>
    <t>Sôbila (nº 116). Deux tours et deux segments de courtine représentent la localité.</t>
  </si>
  <si>
    <t>Bethagidea (nº 117). Apparaissent deux tours encadrant une porte, flanquées de chaque côté de deux trapèzes qui peuvent être la vision en perspective de la courtine plutôt que des constructions.</t>
  </si>
  <si>
    <t>Edraïn (nº 118). Figurent trois tours et une porte auxquelles s'ajoutent deux triangles, l'un entre deux tours et l'autre par derrière. Donner, nº 113, refuse de voir une église parce qu'il n'y a pas de couleur rouge.</t>
  </si>
  <si>
    <t>Madebena, actuellement Mênois (nº 121). Courtine avec deux tours et une porte.</t>
  </si>
  <si>
    <t>Sukomazôn (nº 122). Une église symbolisée par le fronton et la façade et deux pans de toiture, entre deux tours.</t>
  </si>
  <si>
    <t>B[êt ?]ulion (nº 128). Vignette mutilée. On distingue la toiture rouge d'une église.</t>
  </si>
  <si>
    <t>Rhinokoroura (nº 130). Evêché d'Augustamnica I. Trois tours, une porte, et la courtine à l'intérieur de la quelle se détachent des toitures rouge (Donner voit deux églises). La porte peut appartenir aussi à la façade d'une église unique.</t>
  </si>
  <si>
    <t>Ostrakinê - Ostracine (nº 131). Evêché d'Augustamnica I. On voit une basilique dont la façade est clairement reconnaissable entre deux tours. Des fouilles menées pendant deux périodes différentes ont permit de dégager deux basiliques.</t>
  </si>
  <si>
    <t>To Kasin = Kasion, Kasin, etc. (nº 132). Le sanctuaire anciennement réputé et évêché d'Augustamnica I est représenté par une courtine, deux tours et la façade d'une église. A Umm al-Rasas, la représentation correspondante est très simplifiée : deux tours ou un bâtiment et une tour 34.</t>
  </si>
  <si>
    <t>Tanis (nº 143). L'image de l'ancienne métropole et évêché d'Augustamnica I est très modeste : deux tours élancées encadrant un court segment de muraille, à gauche duquel s'ajoutent deux constructions, une basse et une plus haute en arrière plan.</t>
  </si>
  <si>
    <t>Thmouïs (nº 144). Evêché d'Augustamnica II. La vignette est faite d'une tour devant laquelle un segment de toiture rouge semble coiffer une porte (ce peut être aussi le vestibule de l'église) ; à droite, église assez maladroite à toiture rouge, avec une porte sur le côté.</t>
  </si>
  <si>
    <t>Saïs (nº 147). Evêché d'Aegyptus I. Petite image dont il ne reste que le haut d'une tour.</t>
  </si>
  <si>
    <t>Xois (nº 149). Evêché d'Aegyptus II près de Buto. La vignette est faite de trois tours avec une porte et un segment de mur.</t>
  </si>
  <si>
    <t>Ê Paulinou (nº 152). La localité, non identifiée, est peut-être une graphie fautive pour Paralos 35, bien qu'elle ne soit pas sur la côte. Elle est représentée par deux tours qui semblent couvertes en terrasse (mais la couverture est rose), une porte et un segment de mur.</t>
  </si>
  <si>
    <t>Ermoupolis - Hermopolis parva (nº 153). Evêché d'Aegyptus I. L'image montre trois tours, une porte et deux segments de murs.</t>
  </si>
  <si>
    <t>Chortasô (nº 154). La localité (sans doute en Aegyptus II) est connue à cause de ses deux martyrs de la Persécution de Dioclétien et de Galère. Elle n'apparaît pas dans les listes importantes, mais est mentionnée par Etienne de Byzance et dans les documents papyrologiques 36. L'image est faite de deux tours encadrant une porte avec à gauche, un segment de mur ou une autre construction.</t>
  </si>
  <si>
    <t>Kainoupol(is) (nº 155). La localité est inconnue d'après Donner (nº 146), mais elle est évidemment identique à Kynopolis (Cynopolis inferior plutôt que Cynopolis superior d'après l'emplacement, en Aegyptus II et sur la branche centrale du delta du Nil, peut-être aussi Panaou qui est représentée à Umm al-Rasas 37 comme une coupole entre trois tours. Ici, l'image, légèrement incomplète, est faite de deux tours et deux segments de murs.</t>
  </si>
  <si>
    <t>[Sê]lô - Shiloh (nº 34). Donner n° 31.</t>
  </si>
  <si>
    <t>Garizim (nº 43). S'agit-il du village ou de l'église ?</t>
  </si>
  <si>
    <t>Sichem ou Sikima ou Salem (nº 40). Beaucoup d'auteurs anciens ne sont pas d'accord avec Eusèbe qui est la source de cette triple dénomination. L'identification de la ville de Melchisédech a été largement discutée. Il existe à gauche une vignette assez claire et à droite, sur fond noir ou brûlé, trois vignettes alignées, qui semblent toutes du type "porte entre deux tours" et qui sont difficiles à attribuer à un village plutôt qu'un autre (voir infra n° 49-50).</t>
  </si>
  <si>
    <t>Le signet de la tour entre deux portes (nº 36) est attribué par Donner à Dôthaim d'après l'Onomasticon d'Eusèbe.</t>
  </si>
  <si>
    <t>Autre signet à l'Ouest du n° 37, sans nom conservé.</t>
  </si>
  <si>
    <t>Theraspis (nº 45). Le type de la vignette, mutilée, n'est pas assuré.</t>
  </si>
  <si>
    <t>Remmôn (nº 47). Peu lisible.</t>
  </si>
  <si>
    <t>Louza ou Bethel (nº 48). Peu distinct. La position de l'agglomération est erronée sur la carte : elle se trouve entre Jérusalem et Neapolis.</t>
  </si>
  <si>
    <t>Sa[...] (nº 49). Peu distinct. Nom de village mutilé auprès duquel on voit une vignette de porte entre deux tours, elle-même mutilée, dont le rapport avec le nom n'est pas assuré puisque le symbole est normalement en dessous du nom.</t>
  </si>
  <si>
    <t>Ailamôn (nº 50). Peu distinct.</t>
  </si>
  <si>
    <t>Gophna (nº 51).</t>
  </si>
  <si>
    <t>Gabaôn (nº 52). Très peu distinct. Voir supra pour l'identification de la vignette.</t>
  </si>
  <si>
    <t>Rama (nº 53). Très peu distinct. Il existe sur fond noir ou brûlé trois vignettes schématiques alignées, qui semblent toutes du type "porte entre deux tours" et qui sont difficiles à attribuer à un village plutôt qu'un autre (voir supra n° 40 et ci-dessous).</t>
  </si>
  <si>
    <t>Armathem ou Arimathea (nº 54). Peu distinct.</t>
  </si>
  <si>
    <t>To Tetarton (nº 60). Station au IVe mille.</t>
  </si>
  <si>
    <t>To Enna (nº 61). Station au IXe mille.</t>
  </si>
  <si>
    <t>Bethôrôn (nº 62). Peu distinct.</t>
  </si>
  <si>
    <t>Betomelgezis (nº 64).</t>
  </si>
  <si>
    <t>Adiathim, actuellement Haditha (nº 65).</t>
  </si>
  <si>
    <t>Modeeim, actuellement Moditha (nº 66).</t>
  </si>
  <si>
    <t>Thamna (nº 67).</t>
  </si>
  <si>
    <t>Anob, actuellement Betoannaba (nº 68).</t>
  </si>
  <si>
    <t>Rama (nº 73). Donner, nº 76, remarque que le village est représenté à la place de l'église érigée sur le lieu de repos de la Vierge.</t>
  </si>
  <si>
    <t>Saphitha (nº 81).</t>
  </si>
  <si>
    <t>Morasthi (nº 83). Associé au sanctuaire de saint Micah.</t>
  </si>
  <si>
    <t>Quatre villages anonymes sont représentés ainsi dans un espace désertique à l'Est du port d'Ashdod (n° 97).</t>
  </si>
  <si>
    <t>Arad (nº 105). Il s'agit d'une cité historiquement importante et dont les vestiges sont assez considérables.</t>
  </si>
  <si>
    <t>Asemôna (nº 106). Le crénelage des tours est assez clairement suggéré.</t>
  </si>
  <si>
    <t>Gerara (nº 107). On remarquera que la modestie de la vignette contraste avec la légende qui exalte le passé de la ville.</t>
  </si>
  <si>
    <t>Seana (nº 120).</t>
  </si>
  <si>
    <t>To Pentascho[i]non (nº 133). Localité d'Augustamnica I, mentionnée par Georges de Chypre et dans le Synecdèmos d'Hiéroclès. Il n'est pas exclu qu'on puisse deviner un fronton entre les deux tours : en ce cas, ce serait une église qui serait suggérée.</t>
  </si>
  <si>
    <t>Thauatha (nº 119). La localité est représentée par un morceau de courtine et une tour. Si cette image était plus complexe, elle rentrerait dans la quatrième section.</t>
  </si>
  <si>
    <t>Sethroitês = Heracleopolis parva (nº 142). L'évêché d'Augustamnica I est représenté, semble-t-il, par une église à trois nefs avec la claire-voie fortement surélevée et peut-être précédée d'un escalier.</t>
  </si>
  <si>
    <t>Ainôn, actuellement Sapsaphas (nº 17). La source, l'un des lieux où Jean aurait baptisé, est représentée par une conque avec le flot qui s'écoule. On ne montre ni l'église, ni le monastère mentionnés par les pèlerins.</t>
  </si>
  <si>
    <t>Therma Calliroes (nº 21). Le sources sont représentées par trois bassins de forme différente – dont un alimenté en amont – dont l'eau s'écoule dans la Mer Morte.</t>
  </si>
  <si>
    <t>Bêtomarsea ou Maioumas (nº 28). Les sources sont représentées schématiquement sous la vignette qui figure un bâtiment à coupole entre deux ailes. Donner (nº 12) n'a pas compris qu'il s'agissait d'un unique bâtiment (peut-être thermal dans ce cas) dont l'image est analogue à plusieurs des vignettes de Ma'in, notamment à celle d'Esbounta et à celle de Maioumas dont l'identification a été parfois discutée mais qui doit être, d'après le voisinage, le port de Gaza 39.</t>
  </si>
  <si>
    <t>To tou Hagiou Elisaiou (nº 11). Source et sanctuaire d'Elisée. On voit une silhouette encadrée de deux tours avec, au centre, un toit rouge (je ne crois pas qu'il s'agisse d'une coupole comme le veut Donner, nº 25) au-dessus d'un segment de muraille percé d'une porte. L'ensemble représente l'enceinte et le sanctuaire, mais pourrait être aussi une décomposition d'une église conventionnelle. Dans ce cas, le monument devrait être classé dans la catégorie suivante.</t>
  </si>
  <si>
    <t>Galgala ou Dôdekalithon (nº 10). La localité est représentée par une église conventionnelle, à laquelle le mosaïste a ajouté un rectangle avec les douze pierres (qui étaient, en fait, dans l'église derrière l'autel).</t>
  </si>
  <si>
    <t>To tou hagiou Ionas (nº 91). Deux tours encadrent un édifice dont on voit la porte et la toiture rouge. Cette image est une synthèse entre une représentation banale de sanctuaire et un symbole de village.</t>
  </si>
  <si>
    <t>To tou hag(iou) Philippou, etc. (nº 77). A côté d'une église conventionnelle, on voit un disque cerné de noir, avec le centre ocre : il s'agit du bassin où Philippe a baptisé l'eunuque de la reine Candace, effectivement à quelque distance de l'église.</t>
  </si>
  <si>
    <t>Arbô ou le [te]rebinthos - Mambré (nº 78). A côté d'une église conventionnelle symbolisant le sanctuaire (qui était enfermé dans une enceinte avec le chêne, figuré ici à droite), apparaît un bâtiment à deux étages avec un portique qui représente peut-être le monastère, mais peut être aussi une vue de l'intérieur de l'église.</t>
  </si>
  <si>
    <t>Tou hagiou Zachariou (nº 80). Le sanctuaire de saint Zacharie se présente comme un théâtre (comparer à Gaza: nº 123) 40 : il est composé d'un portique de façade, d'une façade à trois portes (celle du centre étant semi-circulaire), d'un portique semi-circulaire encadrant une cour où se trouvait la tombe vénérée ; l'église elle-même ne serait pas figurée (à moins qu'il y ait une coupole au centre du portique).</t>
  </si>
  <si>
    <t>To tou hagiou Victoros (nº 125). L'église qui contenait la tombe de ce martyr est décrite par le pèlerin de Plaisance dans la ville de Maioumas-Neapolis et non en dehors comme elle est représentée ici. L'élément qui s'ajoute à l'image d'église conventionnelle est le portique qui précède le sanctuaire.</t>
  </si>
  <si>
    <t>To tou hagiou L[ôt] (nº 23). Voisin de Zoara, ce sanctuaire, représenté ici conventionnellement, vient d'être fouillé sous la direction de K. Politis (voir sa contribution).</t>
  </si>
  <si>
    <t>Alôn Atath, maintenant Bêthagla (nº 19).</t>
  </si>
  <si>
    <t>Opou ê pêgê tou Iacôb - Source de Jacob (nº 41).</t>
  </si>
  <si>
    <t>Gêths[emanê] (nº 57). A la petite église en perspective semble ajoutée une paroi à gauche : on a voulu, sans doute, montrer trois côtés.</t>
  </si>
  <si>
    <t>[Hébron] (nº 78) : au Sud de Mambré (voir supra).</t>
  </si>
  <si>
    <t>Tou hagiou Michaiou (nº 82).</t>
  </si>
  <si>
    <t>y="5185.2"</t>
  </si>
  <si>
    <t>x="21351</t>
  </si>
  <si>
    <t>Tharais</t>
  </si>
  <si>
    <t>y="10847"</t>
  </si>
  <si>
    <t>x="25929</t>
  </si>
  <si>
    <t>Desert of ...</t>
  </si>
  <si>
    <t>y="12091"</t>
  </si>
  <si>
    <t>x="30162</t>
  </si>
  <si>
    <t>Moa</t>
  </si>
  <si>
    <t>y="11773"</t>
  </si>
  <si>
    <t>x="27251</t>
  </si>
  <si>
    <t>Praesidium</t>
  </si>
  <si>
    <t>y="11906"</t>
  </si>
  <si>
    <t>x="28892</t>
  </si>
  <si>
    <t>Thamara</t>
  </si>
  <si>
    <t>y="21404"</t>
  </si>
  <si>
    <t>x="26537</t>
  </si>
  <si>
    <t>Asalea</t>
  </si>
  <si>
    <t>y="18361"</t>
  </si>
  <si>
    <t>x="28760</t>
  </si>
  <si>
    <t>Gerara</t>
  </si>
  <si>
    <t>y="9312.7"</t>
  </si>
  <si>
    <t>x="26272</t>
  </si>
  <si>
    <t>Bela, also Segor, now Zoora</t>
  </si>
  <si>
    <t>y="5238.1"</t>
  </si>
  <si>
    <t>x="19473</t>
  </si>
  <si>
    <t>Aia</t>
  </si>
  <si>
    <t>y="14631"</t>
  </si>
  <si>
    <t>x="28098</t>
  </si>
  <si>
    <t>Mampsis</t>
  </si>
  <si>
    <t>y="1004.8"</t>
  </si>
  <si>
    <t>x="21272</t>
  </si>
  <si>
    <t>Charachmoba</t>
  </si>
  <si>
    <t>y="3941.7"</t>
  </si>
  <si>
    <t>x="14975</t>
  </si>
  <si>
    <t>Betomarsea, also Maiumas</t>
  </si>
  <si>
    <t>y="8995.2"</t>
  </si>
  <si>
    <t>x="17965</t>
  </si>
  <si>
    <t>Salt (also Pitch) Lake, also the Dead Sea</t>
  </si>
  <si>
    <t>y="13837"</t>
  </si>
  <si>
    <t>x="20134</t>
  </si>
  <si>
    <t>Gerar, royal city of the Philistines and border of the Canaanites from the south, there the Saltus Gerariticus</t>
  </si>
  <si>
    <t>y="19711"</t>
  </si>
  <si>
    <t>x="31908</t>
  </si>
  <si>
    <t>Orda</t>
  </si>
  <si>
    <t>y="21007"</t>
  </si>
  <si>
    <t>x="26722</t>
  </si>
  <si>
    <t>Oga</t>
  </si>
  <si>
    <t>y="20610"</t>
  </si>
  <si>
    <t>x="28786</t>
  </si>
  <si>
    <t>Sobila</t>
  </si>
  <si>
    <t>y="20716"</t>
  </si>
  <si>
    <t>x="30770</t>
  </si>
  <si>
    <t>Seana</t>
  </si>
  <si>
    <t>y="19155"</t>
  </si>
  <si>
    <t>x="32517</t>
  </si>
  <si>
    <t>Photis</t>
  </si>
  <si>
    <t>y="15742"</t>
  </si>
  <si>
    <t>x="22171</t>
  </si>
  <si>
    <t>(Arba) also the Terebinth</t>
  </si>
  <si>
    <t>y="16774"</t>
  </si>
  <si>
    <t>x="17118</t>
  </si>
  <si>
    <t>y="23997"</t>
  </si>
  <si>
    <t>x="11085</t>
  </si>
  <si>
    <t>Saint Jonah's</t>
  </si>
  <si>
    <t>y="15821"</t>
  </si>
  <si>
    <t>x="3756.5</t>
  </si>
  <si>
    <t>Neapolis</t>
  </si>
  <si>
    <t>y="18176"</t>
  </si>
  <si>
    <t>x="4100.4</t>
  </si>
  <si>
    <t>Joseph's</t>
  </si>
  <si>
    <t>y="17382"</t>
  </si>
  <si>
    <t>x="1481</t>
  </si>
  <si>
    <t>Sichem, also Sicima and Salim</t>
  </si>
  <si>
    <t>y="24420"</t>
  </si>
  <si>
    <t>x="19261</t>
  </si>
  <si>
    <t>Azotus Paralus</t>
  </si>
  <si>
    <t>y="23256"</t>
  </si>
  <si>
    <t>x="20478</t>
  </si>
  <si>
    <t>of the Egyptians</t>
  </si>
  <si>
    <t>y="22992"</t>
  </si>
  <si>
    <t>x="22965</t>
  </si>
  <si>
    <t>Ascalon</t>
  </si>
  <si>
    <t>y="20796"</t>
  </si>
  <si>
    <t>x="8545.4</t>
  </si>
  <si>
    <t>Lod, also Lydea, also Diospolis</t>
  </si>
  <si>
    <t>y="20346"</t>
  </si>
  <si>
    <t>x="14075</t>
  </si>
  <si>
    <t>Enetaba</t>
  </si>
  <si>
    <t>y="21431"</t>
  </si>
  <si>
    <t>x="11297</t>
  </si>
  <si>
    <t>Sapharea</t>
  </si>
  <si>
    <t>y="21907"</t>
  </si>
  <si>
    <t>x="11165</t>
  </si>
  <si>
    <t>(Bet)odegana</t>
  </si>
  <si>
    <t>y="18864"</t>
  </si>
  <si>
    <t>x="16086</t>
  </si>
  <si>
    <t>Nicopolis</t>
  </si>
  <si>
    <t>y="17039"</t>
  </si>
  <si>
    <t>x="16483</t>
  </si>
  <si>
    <t>Socho</t>
  </si>
  <si>
    <t>y="16509"</t>
  </si>
  <si>
    <t>x="16774</t>
  </si>
  <si>
    <t>Bethzachar</t>
  </si>
  <si>
    <t>y="12435"</t>
  </si>
  <si>
    <t>x="3571.2</t>
  </si>
  <si>
    <t>Coreus</t>
  </si>
  <si>
    <t>y="13149"</t>
  </si>
  <si>
    <t>x="7487.1</t>
  </si>
  <si>
    <t>Saint Elisha's</t>
  </si>
  <si>
    <t>y="11615"</t>
  </si>
  <si>
    <t>x="9550.8</t>
  </si>
  <si>
    <t>Bethabara</t>
  </si>
  <si>
    <t>y="11747"</t>
  </si>
  <si>
    <t>x="8413.1</t>
  </si>
  <si>
    <t>Floor of Atad, now Bethagla</t>
  </si>
  <si>
    <t>y="22701"</t>
  </si>
  <si>
    <t>x="39475</t>
  </si>
  <si>
    <t>of Chaireus</t>
  </si>
  <si>
    <t>y="22515"</t>
  </si>
  <si>
    <t>x="39925</t>
  </si>
  <si>
    <t>Chortaso</t>
  </si>
  <si>
    <t>y="22912"</t>
  </si>
  <si>
    <t>x="39660</t>
  </si>
  <si>
    <t>Coinopolis</t>
  </si>
  <si>
    <t>y="19199"</t>
  </si>
  <si>
    <t>x="37808</t>
  </si>
  <si>
    <t>Thmuis</t>
  </si>
  <si>
    <t>y="17965"</t>
  </si>
  <si>
    <t>x="36036</t>
  </si>
  <si>
    <t>Athribis</t>
  </si>
  <si>
    <t>y="20266"</t>
  </si>
  <si>
    <t>x="36538</t>
  </si>
  <si>
    <t>Thenessus</t>
  </si>
  <si>
    <t>y="19102"</t>
  </si>
  <si>
    <t>x="37782</t>
  </si>
  <si>
    <t>Tanis</t>
  </si>
  <si>
    <t>y="18494"</t>
  </si>
  <si>
    <t>x="35851</t>
  </si>
  <si>
    <t>Sethroitis</t>
  </si>
  <si>
    <t>y="16139"</t>
  </si>
  <si>
    <t>x="36009</t>
  </si>
  <si>
    <t>Pelusic (arm)</t>
  </si>
  <si>
    <t>y="23600"</t>
  </si>
  <si>
    <t>x="27886</t>
  </si>
  <si>
    <t>Thauatha</t>
  </si>
  <si>
    <t>y="23045"</t>
  </si>
  <si>
    <t>x="31802</t>
  </si>
  <si>
    <t>Rhinocorura</t>
  </si>
  <si>
    <t>y="22357"</t>
  </si>
  <si>
    <t>x="32252</t>
  </si>
  <si>
    <t>Casius</t>
  </si>
  <si>
    <t>x="32173</t>
  </si>
  <si>
    <t>Ostracine</t>
  </si>
  <si>
    <t>y="21324"</t>
  </si>
  <si>
    <t>x="32596</t>
  </si>
  <si>
    <t>Aphtaeum</t>
  </si>
  <si>
    <t>y="21669"</t>
  </si>
  <si>
    <t>x="25823</t>
  </si>
  <si>
    <t>Bethagidea</t>
  </si>
  <si>
    <t>y="22113"</t>
  </si>
  <si>
    <t>x="26801</t>
  </si>
  <si>
    <t>-in</t>
  </si>
  <si>
    <t>y="25135"</t>
  </si>
  <si>
    <t>x="29090</t>
  </si>
  <si>
    <t>Saint Victor's</t>
  </si>
  <si>
    <t>y="12924"</t>
  </si>
  <si>
    <t>x="1666.3</t>
  </si>
  <si>
    <t>Aenon near to Salim</t>
  </si>
  <si>
    <t>y="13506"</t>
  </si>
  <si>
    <t>x="3610.9</t>
  </si>
  <si>
    <t>Phasaelis</t>
  </si>
  <si>
    <t>y="13043"</t>
  </si>
  <si>
    <t>x="4484.1</t>
  </si>
  <si>
    <t>Archelais</t>
  </si>
  <si>
    <t>y="12395"</t>
  </si>
  <si>
    <t>x="4709</t>
  </si>
  <si>
    <t>Galgala, also the 12 Stones</t>
  </si>
  <si>
    <t>y="9809.6"</t>
  </si>
  <si>
    <t>x="7639.9</t>
  </si>
  <si>
    <t>Aenon, now Sapsaphas</t>
  </si>
  <si>
    <t>y="8466"</t>
  </si>
  <si>
    <t>x="9048.1</t>
  </si>
  <si>
    <t>Hot Baths of Callirhoe</t>
  </si>
  <si>
    <t>y="10927"</t>
  </si>
  <si>
    <t>x="30744</t>
  </si>
  <si>
    <t>Desert where the Israelites were saved by the Serpent of Brass</t>
  </si>
  <si>
    <t>y="18573"</t>
  </si>
  <si>
    <t>x="33496</t>
  </si>
  <si>
    <t>Pelusium</t>
  </si>
  <si>
    <t>y="16959"</t>
  </si>
  <si>
    <t>Nicius's</t>
  </si>
  <si>
    <t>y="21298"</t>
  </si>
  <si>
    <t>x="36697</t>
  </si>
  <si>
    <t>Sais</t>
  </si>
  <si>
    <t>y="22595"</t>
  </si>
  <si>
    <t>x="38338</t>
  </si>
  <si>
    <t>Xois</t>
  </si>
  <si>
    <t>y="19235"</t>
  </si>
  <si>
    <t>x="39555</t>
  </si>
  <si>
    <t>Paulinus's</t>
  </si>
  <si>
    <t>y="19340"</t>
  </si>
  <si>
    <t>x="39422</t>
  </si>
  <si>
    <t>Hermopolis</t>
  </si>
  <si>
    <t>y="15319"</t>
  </si>
  <si>
    <t>x="31432</t>
  </si>
  <si>
    <t>Raphidim, where came Amalek and fought with Israel</t>
  </si>
  <si>
    <t>y="13811"</t>
  </si>
  <si>
    <t>x="17489</t>
  </si>
  <si>
    <t>Beersheba, now Beerossaba. Till which the border of Judaea from the south from Dan near Paneas which bordered it from the north</t>
  </si>
  <si>
    <t>y="18705"</t>
  </si>
  <si>
    <t>x="25214</t>
  </si>
  <si>
    <t>Jattir, also Iethera</t>
  </si>
  <si>
    <t>x="26484</t>
  </si>
  <si>
    <t>Gaza</t>
  </si>
  <si>
    <t>x="30003</t>
  </si>
  <si>
    <t>Arad, whence the Aradites</t>
  </si>
  <si>
    <t>y="16483"</t>
  </si>
  <si>
    <t>x="29421</t>
  </si>
  <si>
    <t>Azmon, city by the desert bordering Egypt and 'the goings out at the sea'</t>
  </si>
  <si>
    <t>y="18335"</t>
  </si>
  <si>
    <t>x="32781</t>
  </si>
  <si>
    <t>Elusa</t>
  </si>
  <si>
    <t>y="22066"</t>
  </si>
  <si>
    <t>x="27834</t>
  </si>
  <si>
    <t>Edrain</t>
  </si>
  <si>
    <t>y="21166"</t>
  </si>
  <si>
    <t>Madmannah, now Menois</t>
  </si>
  <si>
    <t>y="22727"</t>
  </si>
  <si>
    <t>x="32067</t>
  </si>
  <si>
    <t>Sycomazon</t>
  </si>
  <si>
    <t>y="25214"</t>
  </si>
  <si>
    <t>x="24764</t>
  </si>
  <si>
    <t>Maiumas, also Neapolis</t>
  </si>
  <si>
    <t>y="24817"</t>
  </si>
  <si>
    <t>x="29209</t>
  </si>
  <si>
    <t>Raphia</t>
  </si>
  <si>
    <t>y="24579"</t>
  </si>
  <si>
    <t>Betylium</t>
  </si>
  <si>
    <t>y="21774"</t>
  </si>
  <si>
    <t>x="32570</t>
  </si>
  <si>
    <t>Pentaschoinon</t>
  </si>
  <si>
    <t>y="14975"</t>
  </si>
  <si>
    <t>x="17700</t>
  </si>
  <si>
    <t>Saint Philip's: there they say was baptized Candaces the Eunuch</t>
  </si>
  <si>
    <t>y="17112"</t>
  </si>
  <si>
    <t>x="19823</t>
  </si>
  <si>
    <t>Saint Zacharias's</t>
  </si>
  <si>
    <t>y="19949"</t>
  </si>
  <si>
    <t>x="18070</t>
  </si>
  <si>
    <t>Ekron, now Accara</t>
  </si>
  <si>
    <t>y="20319"</t>
  </si>
  <si>
    <t>x="18944</t>
  </si>
  <si>
    <t>Ashdod</t>
  </si>
  <si>
    <t>y="13546"</t>
  </si>
  <si>
    <t>x="8333.8</t>
  </si>
  <si>
    <t>Jericho</t>
  </si>
  <si>
    <t>y="15954"</t>
  </si>
  <si>
    <t>x="1586.9</t>
  </si>
  <si>
    <t>Sychar, which is now Sychora</t>
  </si>
  <si>
    <t>y="16218"</t>
  </si>
  <si>
    <t>x="2724.6</t>
  </si>
  <si>
    <t>Here is Jacob's Well</t>
  </si>
  <si>
    <t>y="19367"</t>
  </si>
  <si>
    <t>x="6931.5</t>
  </si>
  <si>
    <t>Theraspis</t>
  </si>
  <si>
    <t>y="20081"</t>
  </si>
  <si>
    <t>x="18308</t>
  </si>
  <si>
    <t>Jabneel, which is also Iamnia</t>
  </si>
  <si>
    <t>y="21695"</t>
  </si>
  <si>
    <t>x="16509</t>
  </si>
  <si>
    <t>Gath, now Gitta, one of the five satrapies</t>
  </si>
  <si>
    <t>x="10318</t>
  </si>
  <si>
    <t>-ora</t>
  </si>
  <si>
    <t>y="22491"</t>
  </si>
  <si>
    <t>x="898.83</t>
  </si>
  <si>
    <t>Joseph: 'God shall bless thee with the blessing of the deep that lieth underneath' and again 'Blessed of the Lord be his land'</t>
  </si>
  <si>
    <t>y="23513"</t>
  </si>
  <si>
    <t>x="31633</t>
  </si>
  <si>
    <t>to be translated</t>
  </si>
  <si>
    <t>y="24050"</t>
  </si>
  <si>
    <t>x="31458</t>
  </si>
  <si>
    <t>Border of Egypt and Palestine</t>
  </si>
  <si>
    <t>y="23201"</t>
  </si>
  <si>
    <t>x="31622</t>
  </si>
  <si>
    <t>y="22859"</t>
  </si>
  <si>
    <t>x="9233.3</t>
  </si>
  <si>
    <t>Why did Dan remain in ships?</t>
  </si>
  <si>
    <t>y="11562"</t>
  </si>
  <si>
    <t>x="7751.7</t>
  </si>
  <si>
    <t>St John the Baptism's</t>
  </si>
  <si>
    <t>y="16827"</t>
  </si>
  <si>
    <t>x="15292</t>
  </si>
  <si>
    <t>Bethlehem</t>
  </si>
  <si>
    <t>y="12832"</t>
  </si>
  <si>
    <t>x="31273</t>
  </si>
  <si>
    <t>Desert of Zin, where were sent down the manna and the quails</t>
  </si>
  <si>
    <t>y="15927"</t>
  </si>
  <si>
    <t>x="22304</t>
  </si>
  <si>
    <t>Oak of Mamre</t>
  </si>
  <si>
    <t>y="15451"</t>
  </si>
  <si>
    <t>x="12302</t>
  </si>
  <si>
    <t>The Holy City of Jerusalem</t>
  </si>
  <si>
    <t>y="15345"</t>
  </si>
  <si>
    <t>x="12276</t>
  </si>
  <si>
    <t>Benjamin's Allotment</t>
  </si>
  <si>
    <t>y="18811"</t>
  </si>
  <si>
    <t>x="3147.9</t>
  </si>
  <si>
    <t>Ephraim's Allotment</t>
  </si>
  <si>
    <t>y="21986"</t>
  </si>
  <si>
    <t>x="16589</t>
  </si>
  <si>
    <t>Dan's Allotment</t>
  </si>
  <si>
    <t>x="24368</t>
  </si>
  <si>
    <t>Simeon's Allotment</t>
  </si>
  <si>
    <t>x="22013</t>
  </si>
  <si>
    <t>Judah's Allotment</t>
  </si>
  <si>
    <t>y="3095"</t>
  </si>
  <si>
    <t>x="22674</t>
  </si>
  <si>
    <t>Zared river</t>
  </si>
  <si>
    <t>x="11404"</t>
  </si>
  <si>
    <t>id="text744</t>
  </si>
  <si>
    <t>Arou</t>
  </si>
  <si>
    <t>y="14953"</t>
  </si>
  <si>
    <t>x="7282.5</t>
  </si>
  <si>
    <t>Tur Gobel</t>
  </si>
  <si>
    <t>y="16637"</t>
  </si>
  <si>
    <t>x="3858.8</t>
  </si>
  <si>
    <t>Tur Garizin</t>
  </si>
  <si>
    <t>y="14282"</t>
  </si>
  <si>
    <t>x="2461.3</t>
  </si>
  <si>
    <t>y="8069.2"</t>
  </si>
  <si>
    <t>x="26061</t>
  </si>
  <si>
    <t>Totouagioul</t>
  </si>
  <si>
    <t>y="14221"</t>
  </si>
  <si>
    <t>x="10464</t>
  </si>
  <si>
    <t>-sa</t>
  </si>
  <si>
    <t>y="15888"</t>
  </si>
  <si>
    <t>x="8678.7</t>
  </si>
  <si>
    <t>Rama</t>
  </si>
  <si>
    <t>y="15383"</t>
  </si>
  <si>
    <t>x="8854.1</t>
  </si>
  <si>
    <t>Gophna</t>
  </si>
  <si>
    <t>y="18414"</t>
  </si>
  <si>
    <t>x="9490.1</t>
  </si>
  <si>
    <t>The Ninth Mile</t>
  </si>
  <si>
    <t>y="18676"</t>
  </si>
  <si>
    <t>x="9752.1</t>
  </si>
  <si>
    <t>Capheruta</t>
  </si>
  <si>
    <t>y="18021"</t>
  </si>
  <si>
    <t>x="14691</t>
  </si>
  <si>
    <t>Aceldama</t>
  </si>
  <si>
    <t>y="19967"</t>
  </si>
  <si>
    <t>x="15009</t>
  </si>
  <si>
    <t>Anob, now Betoannaba</t>
  </si>
  <si>
    <t>y="18068"</t>
  </si>
  <si>
    <t>x="14660</t>
  </si>
  <si>
    <t>x="17382</t>
  </si>
  <si>
    <t>Rama: a voice was heard in Rama</t>
  </si>
  <si>
    <t>y="15213"</t>
  </si>
  <si>
    <t>Gethsemane</t>
  </si>
  <si>
    <t>y="14922"</t>
  </si>
  <si>
    <t>x="7037.3</t>
  </si>
  <si>
    <t>Gerizim</t>
  </si>
  <si>
    <t>y="14115"</t>
  </si>
  <si>
    <t>x="2605.5</t>
  </si>
  <si>
    <t>East Border of Judaea</t>
  </si>
  <si>
    <t>y="15332"</t>
  </si>
  <si>
    <t>x="832.82</t>
  </si>
  <si>
    <t>Akrabim, now the Akrabittine</t>
  </si>
  <si>
    <t>y="14347"</t>
  </si>
  <si>
    <t>x="7073</t>
  </si>
  <si>
    <t>y="14313"</t>
  </si>
  <si>
    <t>Rimmon</t>
  </si>
  <si>
    <t>y="14710"</t>
  </si>
  <si>
    <t>x="10847</t>
  </si>
  <si>
    <t>Luz, which is also Bethel</t>
  </si>
  <si>
    <t>y="14208"</t>
  </si>
  <si>
    <t>x="8783.5</t>
  </si>
  <si>
    <t>Ephraim, which is Ephraea where walked the Lord</t>
  </si>
  <si>
    <t>y="14446"</t>
  </si>
  <si>
    <t>Ailamon, where stood the moon in the time of Joshua son of Nun, one day</t>
  </si>
  <si>
    <t>y="14777"</t>
  </si>
  <si>
    <t>x="10880</t>
  </si>
  <si>
    <t>y="15406"</t>
  </si>
  <si>
    <t>x="8889.5</t>
  </si>
  <si>
    <t>Gabaon</t>
  </si>
  <si>
    <t>Benjamin: 'The Lord shall cover him and he shall dwell between his shoulders</t>
  </si>
  <si>
    <t>y="18044"</t>
  </si>
  <si>
    <t>x="8042.7</t>
  </si>
  <si>
    <t>The Fourth Mile</t>
  </si>
  <si>
    <t>y="18438"</t>
  </si>
  <si>
    <t>x="10186</t>
  </si>
  <si>
    <t>Bethoron</t>
  </si>
  <si>
    <t>x="5211.7</t>
  </si>
  <si>
    <t>Modiim, now Moditha, whence came the Maccabees</t>
  </si>
  <si>
    <t>y="19658"</t>
  </si>
  <si>
    <t>x="8889.4</t>
  </si>
  <si>
    <t>Betomelgezis</t>
  </si>
  <si>
    <t>y="19922"</t>
  </si>
  <si>
    <t>x="8095.6</t>
  </si>
  <si>
    <t>Adiathim, now Aditha</t>
  </si>
  <si>
    <t>y="19550"</t>
  </si>
  <si>
    <t>x="15719</t>
  </si>
  <si>
    <t>Thamna: here Judah sheared his sheep</t>
  </si>
  <si>
    <t>y="19761"</t>
  </si>
  <si>
    <t>x="15795</t>
  </si>
  <si>
    <t>Gedor, also Gidirtha</t>
  </si>
  <si>
    <t>y="15402"</t>
  </si>
  <si>
    <t>x="17369</t>
  </si>
  <si>
    <t>(Th)ekoa</t>
  </si>
  <si>
    <t>y="18679"</t>
  </si>
  <si>
    <t>x="18798</t>
  </si>
  <si>
    <t>Saphitha</t>
  </si>
  <si>
    <t>y="18123"</t>
  </si>
  <si>
    <t>x="21907</t>
  </si>
  <si>
    <t>Morasthi, whence was Micah, the prophet</t>
  </si>
  <si>
    <t>x="35533</t>
  </si>
  <si>
    <t>Sebennitic Arm</t>
  </si>
  <si>
    <t>y="23548"</t>
  </si>
  <si>
    <t>x="37068</t>
  </si>
  <si>
    <t>I have not yet entered this translation</t>
  </si>
  <si>
    <t>y="23573"</t>
  </si>
  <si>
    <t>x="38814</t>
  </si>
  <si>
    <t>Bulbitic Arm</t>
  </si>
  <si>
    <t>y="20992"</t>
  </si>
  <si>
    <t>x="35824</t>
  </si>
  <si>
    <t>Saitic Arm</t>
  </si>
  <si>
    <t>y="17194"</t>
  </si>
  <si>
    <t>x="21341</t>
  </si>
  <si>
    <t>Tot</t>
  </si>
  <si>
    <t>138. Pelusiac (arm)</t>
  </si>
  <si>
    <t>146. Saitic (arm)</t>
  </si>
  <si>
    <t>148. Sebennytic (arm)</t>
  </si>
  <si>
    <t>150. Bucolic (arm)</t>
  </si>
  <si>
    <t>151. Bulbytic (arm)</t>
  </si>
  <si>
    <t>029. Charach Moba</t>
  </si>
  <si>
    <t>Sarephtha</t>
  </si>
  <si>
    <t>?</t>
  </si>
  <si>
    <t>Zebulon</t>
  </si>
  <si>
    <t>Acchabaron</t>
  </si>
  <si>
    <t>Amathus</t>
  </si>
  <si>
    <t>Aenon near Salem which is also Saloumias</t>
  </si>
  <si>
    <t>Koreae</t>
  </si>
  <si>
    <t>Galgala, also the Twelve Stones</t>
  </si>
  <si>
    <t>The (place) of Saint Elisha</t>
  </si>
  <si>
    <t>Ebal</t>
  </si>
  <si>
    <t>Bethnamran, also Bethnambris</t>
  </si>
  <si>
    <t>Bethramphtha, now Livias</t>
  </si>
  <si>
    <t>Aenon, where now is Sapsaphas</t>
  </si>
  <si>
    <t>Bethabara, the place of baptism of St. John</t>
  </si>
  <si>
    <t>Alon Atath, today Bethagla</t>
  </si>
  <si>
    <t>(Hot Baths) of Baaru</t>
  </si>
  <si>
    <t>Waters of Callirhoe</t>
  </si>
  <si>
    <t>The Salt Lake, or Lake of Asphalt...</t>
  </si>
  <si>
    <t>The (place) of Saint Lot</t>
  </si>
  <si>
    <t>Balak also Segor, now Zoara</t>
  </si>
  <si>
    <t>Desert</t>
  </si>
  <si>
    <t>Betomarsea also Maiumas</t>
  </si>
  <si>
    <t>Charach Moba</t>
  </si>
  <si>
    <t>Zared ?</t>
  </si>
  <si>
    <t>Petra in the land of Edom, also Iechtoel...</t>
  </si>
  <si>
    <t>Eastern border of Judea</t>
  </si>
  <si>
    <t>Akrabim, now Akrabittine</t>
  </si>
  <si>
    <t>Selo, where the ark stayed</t>
  </si>
  <si>
    <t>Dothaim, where Joseph found his brothers...</t>
  </si>
  <si>
    <t>Lot of Ephraim</t>
  </si>
  <si>
    <t>Sychar which is now Sycchora</t>
  </si>
  <si>
    <t>The (place) of Joseph</t>
  </si>
  <si>
    <t>Sychem also Sikima and Salim</t>
  </si>
  <si>
    <t>Here is Jacob's well</t>
  </si>
  <si>
    <t>Tur Gobel (Mount Ebal)</t>
  </si>
  <si>
    <t>Tur (Mount) Garizin</t>
  </si>
  <si>
    <t>Joseph, God blessed you...</t>
  </si>
  <si>
    <t>Ephron also Ephraia, where went the Lord</t>
  </si>
  <si>
    <t>Luza, also Bethel</t>
  </si>
  <si>
    <t>Sams</t>
  </si>
  <si>
    <t>Aialon, where the moon stood...</t>
  </si>
  <si>
    <t>Armathaim, also Arimathea</t>
  </si>
  <si>
    <t>Benjamin, the Lord covers him...</t>
  </si>
  <si>
    <t>The Holy City Jerusalem</t>
  </si>
  <si>
    <t>Lot of Benjamin</t>
  </si>
  <si>
    <t>Kapheruta ?</t>
  </si>
  <si>
    <t>Adiathim now Aditha</t>
  </si>
  <si>
    <t>Modeim, today Moditha, the place of...</t>
  </si>
  <si>
    <t>Thamna, where Judah sheared his sheep</t>
  </si>
  <si>
    <t>Anob now Betoannaba</t>
  </si>
  <si>
    <t>Gedur, also Gidirtha</t>
  </si>
  <si>
    <t>Ephratha</t>
  </si>
  <si>
    <t>Rama. A voice was heard in Rama</t>
  </si>
  <si>
    <t>Lot of Judah</t>
  </si>
  <si>
    <t>The (church) of Saint Philip, where...</t>
  </si>
  <si>
    <t>Arbo, also the Terebinth. The Oak of Mambre</t>
  </si>
  <si>
    <t>Bethzachar(ia). The (place) of Saint Zacharias</t>
  </si>
  <si>
    <t>The (place) of Saint Micah</t>
  </si>
  <si>
    <t>Morasthi whence was Micah the Prophet</t>
  </si>
  <si>
    <t>Eleutheropolis</t>
  </si>
  <si>
    <t>... ira</t>
  </si>
  <si>
    <t>Lod also Lydea, called also Diospolis</t>
  </si>
  <si>
    <t>Betodegana</t>
  </si>
  <si>
    <t>Lot of Dan</t>
  </si>
  <si>
    <t>Why did (Dan) remain in ships?</t>
  </si>
  <si>
    <t>The (place) of Saint Jonah</t>
  </si>
  <si>
    <t>Geth, now Gitta, one of the five satrapies</t>
  </si>
  <si>
    <t>Jabneel, which is also Jamnia</t>
  </si>
  <si>
    <t>Accaron, which is now Accara</t>
  </si>
  <si>
    <t>Ashdod, which is also Azotus</t>
  </si>
  <si>
    <t>The (place) of the Egyptians</t>
  </si>
  <si>
    <t>Beersheba, today Berosabba. The boundary of...</t>
  </si>
  <si>
    <t>Asemona city by the desert bordering Egypt and...</t>
  </si>
  <si>
    <t>Iethor, also called Iethera</t>
  </si>
  <si>
    <t>Lot of Simeon</t>
  </si>
  <si>
    <t>Anthedon ?</t>
  </si>
  <si>
    <t>Madebena, which is now Menois</t>
  </si>
  <si>
    <t>Maiumas, which is also Neapolis</t>
  </si>
  <si>
    <t>The (place) of Saint Victor</t>
  </si>
  <si>
    <t>The (place) of Saint Hilarion</t>
  </si>
  <si>
    <t>Casium</t>
  </si>
  <si>
    <t>Aphnaeum</t>
  </si>
  <si>
    <t>Desert where the serpent of brass saved...</t>
  </si>
  <si>
    <t>Raphidim, where Israel fought against Amalek...</t>
  </si>
  <si>
    <t>Desert of Zin where were sent down the manna...</t>
  </si>
  <si>
    <t>Pelusiac (arm)</t>
  </si>
  <si>
    <t>The (city) of Nikiu</t>
  </si>
  <si>
    <t>Saitic (arm)</t>
  </si>
  <si>
    <t>Sebennytic (arm)</t>
  </si>
  <si>
    <t>Bucolic (arm)</t>
  </si>
  <si>
    <t>Bulbytic (arm)</t>
  </si>
  <si>
    <t>The (city) of Paulinus</t>
  </si>
  <si>
    <t>Hermupolis</t>
  </si>
  <si>
    <t>Kaenupolis</t>
  </si>
  <si>
    <t>The (city) of Chaireus</t>
  </si>
  <si>
    <t>Arbo, also the Terebinth</t>
  </si>
  <si>
    <t>The Oak of Mambre</t>
  </si>
  <si>
    <t>Bethzachar(ia)</t>
  </si>
  <si>
    <t>The (place) of Saint Zacharias</t>
  </si>
  <si>
    <t xml:space="preserve"> Askalô[n] n° 103, conservé à peu près aux trois quarts ;</t>
  </si>
  <si>
    <t xml:space="preserve">sur la côte : [G]aza n° 123, détruit pour une moitié environ ; </t>
  </si>
  <si>
    <t xml:space="preserve">à l'intérieur de la Palestine : E[leutheropolis] n° 84, dont il reste un peu moins que la moitié (l'identification, dont on a beaucoup discuté, est maintenant certaine) ; </t>
  </si>
  <si>
    <t>Numeric</t>
  </si>
  <si>
    <t>Alphabetic</t>
  </si>
  <si>
    <t>Duval entry</t>
  </si>
  <si>
    <t>y</t>
  </si>
  <si>
    <t>x</t>
  </si>
  <si>
    <t>Version noted, based on Avi-Yonah</t>
  </si>
  <si>
    <t>Alphabetic (Alliata)</t>
  </si>
  <si>
    <t>MyIndex</t>
  </si>
  <si>
    <t>Piccirillo transcription</t>
  </si>
  <si>
    <t>Κορεους</t>
  </si>
  <si>
    <t>Ἀρχελαΐς</t>
  </si>
  <si>
    <t>Γαλγαλα τὸ καὶ Δωδεκαλιθον</t>
  </si>
  <si>
    <t>Τὸ τοῦ ἁγίου Ἐλισαίου</t>
  </si>
  <si>
    <t>Ἱεριχω</t>
  </si>
  <si>
    <t>Γεβαλ</t>
  </si>
  <si>
    <t>Γαριζείν</t>
  </si>
  <si>
    <t>Αινων ἔνθα νῦν ὁ Σαπσαφας</t>
  </si>
  <si>
    <t>Ἅλων Αταθ ἡ νῦν Βηθαγλα</t>
  </si>
  <si>
    <t>Θερμὰ Καλλιρόης</t>
  </si>
  <si>
    <t>Αια</t>
  </si>
  <si>
    <t>Θαραις</t>
  </si>
  <si>
    <t>Βητομαρσεα ἡ κ(αὶ) Μαιουμᾶς</t>
  </si>
  <si>
    <t>Σηλω ἔν(θ)α ἷν ἡ κιβωτός</t>
  </si>
  <si>
    <t>Νεάπολις</t>
  </si>
  <si>
    <t>Τὸ τοῦ Ἰωσήφ</t>
  </si>
  <si>
    <t>Συχέμ ἡ κ(αὶ) Σίκιμα κ(αὶ) Σαλημ</t>
  </si>
  <si>
    <t xml:space="preserve">Ὅπου ἡ πηγὴ τοῦ Ἰακώβ </t>
  </si>
  <si>
    <t>Τουρ Γωβηλ</t>
  </si>
  <si>
    <t>Τουρ Γαριζίν</t>
  </si>
  <si>
    <t>Ἰωσὴφ εὐλόγησέν σε ὁ Θεὸς εὐλογίαν γῆς ἐχούσης πάντα καὶ πάλιν ἀπ’ εὐλογίας Κ(υρίο)υ ἡ γῆ αὐτοῦ</t>
  </si>
  <si>
    <t>Θερασπις</t>
  </si>
  <si>
    <t>Εφρων ἡ Εφραια ἔνθα ἧλθεν ὁ Κ(ύριο)ς</t>
  </si>
  <si>
    <t>Ρεμμων</t>
  </si>
  <si>
    <t>Λουζα ἡ καὶ Βεθηλ</t>
  </si>
  <si>
    <t>Γοφνα</t>
  </si>
  <si>
    <t>Γαβαων</t>
  </si>
  <si>
    <t>Ραμα</t>
  </si>
  <si>
    <t>Βενιαμὶν σκιάζει ὁ Θ(εὸ)ς ἐπ’ αὐτῷ καὶ ἀνάμεσον τῶν ὁρίων αὐτοῦ κατέπαυσεν</t>
  </si>
  <si>
    <t>Κλῆρ(ος Βενιαμιν)</t>
  </si>
  <si>
    <t>Τὸ τέταρτον</t>
  </si>
  <si>
    <t>Τὸ ἔννα(τον)</t>
  </si>
  <si>
    <t>Βεθωρων</t>
  </si>
  <si>
    <t>Βετομελγεζις</t>
  </si>
  <si>
    <t>Αδιαθιμ  ἡ νῦν Αδιθα</t>
  </si>
  <si>
    <t>Μωδεειμ, ἡ νῦν Μωθιδα, ἐκ ταύτης ἧσαν οἱ Μακκαβαῖοι</t>
  </si>
  <si>
    <t>Ακελδαμα</t>
  </si>
  <si>
    <t>Θαμνα ἔνθα ἔκειρεν Ἰούδας τὰ αὐτοῦ πρόβατα</t>
  </si>
  <si>
    <t>Ανωβ, ἡ νῦν Βητοανναβα</t>
  </si>
  <si>
    <t>Νικόπολις</t>
  </si>
  <si>
    <t>Γεδουρ, ἡ κ(αὶ) Γιδιρθα</t>
  </si>
  <si>
    <t>Εφραθα</t>
  </si>
  <si>
    <t>Βηθλεέμ</t>
  </si>
  <si>
    <t>Βεθσουρα</t>
  </si>
  <si>
    <t>Σωχώ</t>
  </si>
  <si>
    <t>Βεθζαχαρ</t>
  </si>
  <si>
    <t>Τὸ τοῦ ἁγίου Ζαχαρίου</t>
  </si>
  <si>
    <t>Σαφιθα</t>
  </si>
  <si>
    <t>Μορασθι ὅθεν ἧν Μιχαίας ὁ προφ(ήτης)</t>
  </si>
  <si>
    <t>...ΙΡΑ</t>
  </si>
  <si>
    <t>Λωδ ἤτοι Λυδεα ἤ κ(αὶ) Διόσπολις</t>
  </si>
  <si>
    <t>Τὸ τοῦ ἁγίου Ἰωνᾶ</t>
  </si>
  <si>
    <t>Γεθ, ἡ νῦν Γιττα, μία πότε τῶν ε σατραπίων</t>
  </si>
  <si>
    <t>Ενεταβα</t>
  </si>
  <si>
    <t>Ιαβνηλ ἡ καὶ Ἰάμνια</t>
  </si>
  <si>
    <t>Πρασιδιν</t>
  </si>
  <si>
    <t>Θαμαρα</t>
  </si>
  <si>
    <t>Μωα</t>
  </si>
  <si>
    <t>Μαμψις</t>
  </si>
  <si>
    <t>Βηρσαβεε ἡ νῦν Βηροσσαβα Ἕως ταύτης τὰ ὅρια τῆς Ἰουδαίας τὰ πρὸς νότον ἀπὸ Δαν, τῆς πρὸς Πανεαδι, ἥτις ὀρίζει τὰ πρὸς βορράν</t>
  </si>
  <si>
    <t>Αραδ, ἐξ ἧς οἱ Ἀράδιοι</t>
  </si>
  <si>
    <t>Γεραρα</t>
  </si>
  <si>
    <t>Ιεθορ, ἡ καὶ Ιεθηρα</t>
  </si>
  <si>
    <t>Ἔλουσα</t>
  </si>
  <si>
    <t>Φωτις</t>
  </si>
  <si>
    <t>Ορδα</t>
  </si>
  <si>
    <t>Ωγα</t>
  </si>
  <si>
    <t>Σωβιλα</t>
  </si>
  <si>
    <t>Βεθαγιδεα</t>
  </si>
  <si>
    <t>Εδραιν</t>
  </si>
  <si>
    <t>Θαυαθα</t>
  </si>
  <si>
    <t>Σεανα</t>
  </si>
  <si>
    <t>Συκομαζων</t>
  </si>
  <si>
    <t>Ὅροι Αἰγύπτου κ(αὶ) Παλαιστίνης</t>
  </si>
  <si>
    <t>Ῥινοκόρουρα</t>
  </si>
  <si>
    <t>Ὀστρακίνη</t>
  </si>
  <si>
    <t>Τὸ Κασιν</t>
  </si>
  <si>
    <t>Ραφιδιμ ἔνθα ἐπελθόντι τῷ Αμαληκ ὁ Ἰσραὴλ ἐπολέμησεν</t>
  </si>
  <si>
    <t>Ἔρημος Σιν ὅπου κατεπέμφθη τὸ μάννα κ(αὶ) ἡ ὀρτυγομήτρα</t>
  </si>
  <si>
    <t>Τό Πηλούσιν</t>
  </si>
  <si>
    <t>Ἡ Νικίου</t>
  </si>
  <si>
    <t>Αθριβις</t>
  </si>
  <si>
    <t>Σεθροΐτης</t>
  </si>
  <si>
    <t>Τανις</t>
  </si>
  <si>
    <t>Θμουις</t>
  </si>
  <si>
    <t>Θεννησος</t>
  </si>
  <si>
    <t>Σάϊς</t>
  </si>
  <si>
    <t>Ξοις</t>
  </si>
  <si>
    <t>Ἡ Παυλίνου</t>
  </si>
  <si>
    <t>Ἑρμούπολις</t>
  </si>
  <si>
    <t>Χορτασω</t>
  </si>
  <si>
    <t>Καινούπολ(ις)</t>
  </si>
  <si>
    <t>34a</t>
  </si>
  <si>
    <t>101a</t>
  </si>
  <si>
    <t>Gerara, royal city of the Philistines and border of the Canaanites from the south, there the Saltus Gerariticus</t>
  </si>
  <si>
    <t>-on (Anthedon?)</t>
  </si>
  <si>
    <t>Σαρεφθὰ &lt;span class='lcm'&gt;ἡ&lt;/span&gt; Μακρὰ Κώ&lt;span class='lcm'&gt;μη&lt;/span&gt; ὅπου τέκν&lt;span class='lcm'&gt;ον ἠγέρθη ἐν τ&lt;/span&gt;ῇ ἡμέρᾳ ἡκείνῃ</t>
  </si>
  <si>
    <t>&lt;span class='lcm'&gt;Φασαη&lt;/span&gt;λις</t>
  </si>
  <si>
    <t>&lt;span class='lcm'&gt;Ἁλ&lt;/span&gt;υκὴ ἡ καὶ Ἀσφαλτῖτις Λίμνη &lt;span class='lcm'&gt;ἡ καὶ Νεκ&lt;/span&gt;ρὰ Θάλασσα</t>
  </si>
  <si>
    <t xml:space="preserve">&lt;span class='lcm'&gt;Χαρ&lt;/span&gt;αχμωβα </t>
  </si>
  <si>
    <t>&lt;span class='lcm'&gt;Ζ&lt;/span&gt;αρεδ</t>
  </si>
  <si>
    <t>&lt;span class='lcm'&gt;Πέτρα ἐν γῇ Ἐδὼμ τῆς Ἀραβίας ἡ κ(αὶ) Ἰεχθοὴλ ἡ κ(αὶ) Ῥεκέμ, ἔνθα ἐπάταξεν Ἀμεσσίας τὸν Ἐδὼμ ἐν Γη&lt;/span&gt;ΜΕΛ&lt;span class='lcm'&gt;α&lt;/span&gt;</t>
  </si>
  <si>
    <t>Τὸ τοῦ ἁγίου Λ&lt;span class='lcm'&gt;ωτ&lt;/span&gt;</t>
  </si>
  <si>
    <t>Βαλακ ἡ κ(αὶ) Σ&lt;span class='lcm'&gt;ηγωρ ἡ νῦν&lt;/span&gt; Ζοορα</t>
  </si>
  <si>
    <t>Ἐρημί&lt;span class='lcm'&gt;α</t>
  </si>
  <si>
    <t>Ἀνα&lt;span class='lcm'&gt;τολικὸν ὅρι&lt;/span&gt;ον τῆς Ἰουδαίας</t>
  </si>
  <si>
    <t>&lt;span class='lcm'&gt;Ακρ&lt;/span&gt;αβιμ ἡ νῦν &lt;span class='lcm'&gt;Ακ&lt;/span&gt;ραβιττ&lt;span class='lcm'&gt;ι&lt;/span&gt;ν&lt;span class='lcm'&gt;η&lt;/span&gt;</t>
  </si>
  <si>
    <t>&lt;span class='lcm'&gt;Δωθαειμ, ἔνθα εὗρεν&lt;/span&gt; Ἰω&lt;span class='lcm'&gt;σὴφ τοὺς ἀδελφοὺς νέμο&lt;/span&gt;ν&lt;span class='lcm'&gt;τας&lt;/span&gt;</t>
  </si>
  <si>
    <t>&lt;span class='lcm'&gt;Κλῆρος Εφρ&lt;/span&gt;αιμ</t>
  </si>
  <si>
    <t>&lt;span class='lcm'&gt;Συ&lt;/span&gt;χαρ ἡ νῦν &lt;span class='lcm'&gt;Σ&lt;/span&gt;υχωρα</t>
  </si>
  <si>
    <t>Σα&lt;span class='lcm'&gt;——&lt;/span&gt;</t>
  </si>
  <si>
    <t>Αιλαμων ἔνθα ἔστη ἡ σελήνη ἐπὶ τοῦ Ναυη Ἰ(ησοῦ)ς μ(ία)ν ἑμήρ&lt;span class='lcm'&gt;αν&lt;/span&gt;</t>
  </si>
  <si>
    <t>Αρμαθεμ ἡ Αριμαθε&lt;span class='lcm'&gt;α&lt;/span&gt;</t>
  </si>
  <si>
    <t>Γηθσ&lt;span class='lcm'&gt;ιμανη&lt;/span&gt;</t>
  </si>
  <si>
    <t>Ἡ ἁγία πόλις Ἰερουσα&lt;span class='lcm'&gt;λήμ&lt;/span&gt;</t>
  </si>
  <si>
    <t>Κα&lt;span class='lcm'&gt; ... &lt;/span&gt;ρουτα</t>
  </si>
  <si>
    <t>&lt;span class='lcm'&gt;Κλῆρος&lt;/span&gt; Ἰούδα</t>
  </si>
  <si>
    <t>&lt;span class='lcm'&gt;Θ&lt;/span&gt;εκουε</t>
  </si>
  <si>
    <t>Τὸ τοῦ ἁγ(ίου) Φιλί&lt;span class='lcm'&gt;π&lt;/span&gt;που Ἔνθα λέγουσι βαπτισθῆναι Κανδακην τὸν εὐνοῦχον</t>
  </si>
  <si>
    <t>&lt;span class='lcm'&gt;Αρβω&lt;/span&gt; ἡ καὶ &lt;span class='lcm'&gt;Τερ&lt;/span&gt;έβινθος</t>
  </si>
  <si>
    <t>Τὸ τ&lt;span class='lcm'&gt;οῦ ἁγίου Μιχαίου&lt;/span&gt;</t>
  </si>
  <si>
    <t>Ε&lt;span class='lcm'&gt;λευθεροπολις&lt;/span&gt;</t>
  </si>
  <si>
    <t>&lt;span class='lcm'&gt;Σα&lt;/span&gt;φαρεα</t>
  </si>
  <si>
    <t>&lt;span class='lcm'&gt;Βετ&lt;/span&gt;οδεγανα</t>
  </si>
  <si>
    <t>&lt;span class='lcm'&gt;Κλῆ&lt;/span&gt;ρος Δαν</t>
  </si>
  <si>
    <t>&lt;span class='lcm'&gt;Ἵ&lt;/span&gt;να τί παροι&lt;span class='lcm'&gt;κεῖ πλ&lt;/span&gt;οίοις;</t>
  </si>
  <si>
    <t>Ἄζωτος πάραλο&lt;span class='lcm'&gt;ς&lt;/span&gt;</t>
  </si>
  <si>
    <t>Τὸ τῶν Αἰγυ&lt;span class='lcm'&gt;π&lt;/span&gt;τίων</t>
  </si>
  <si>
    <t>Ἀσκαλώ&lt;span class='lcm'&gt;ν&lt;/span&gt;</t>
  </si>
  <si>
    <t>Ασεμωνα πόλις ἐπὶ τῆς ἐρή&lt;span class='lcm'&gt;μου&lt;/span&gt; διορίζουσα Αἴγυ&lt;span class='lcm'&gt;πτον&lt;/span&gt; καὶ τὴν εἰς θάλ&lt;span class='lcm'&gt;ασσαν&lt;/span&gt; δι&lt;span class='lcm'&gt;έξοδον&lt;/span&gt;</t>
  </si>
  <si>
    <t>Γεραρα, βασιλική ποτε πόλις τῶν Φυλιστιαίων καὶ ὅριον τῶν Χαναναίων τὸ πρὸς νότον ἔνθα τὸ Γεραριτικὸν &lt;span class='lcm'&gt;σ&lt;/span&gt;άλτον</t>
  </si>
  <si>
    <t>Κλῆρος Συμεώ&lt;span class='lcm'&gt;ν&lt;/span&gt;</t>
  </si>
  <si>
    <t>&lt;span class='lcm'&gt;Ασ&lt;/span&gt;αλεα</t>
  </si>
  <si>
    <t>&lt;span class='lcm'&gt;———&lt;/span&gt;ΩΝ</t>
  </si>
  <si>
    <t>Μαδεβηνα ἡ νῦ&lt;span class='lcm'&gt;ν&lt;/span&gt; Μηνοϊς</t>
  </si>
  <si>
    <t>&lt;span class='lcm'&gt;Γα&lt;/span&gt;ζα</t>
  </si>
  <si>
    <t>&lt;span class='lcm'&gt;Μαιουμᾶς ἡ&lt;/span&gt; καὶ Νεά&lt;span class='lcm'&gt;πο&lt;/span&gt;λις</t>
  </si>
  <si>
    <t>&lt;span class='lcm'&gt;Τ&lt;/span&gt;ὸ τοῦ ἁγίου Βίκτορος</t>
  </si>
  <si>
    <t>Τὸ &lt;span class='lcm'&gt;τοῦ ἁγίου&lt;/span&gt; Ἱ&lt;span class='lcm'&gt;λαρίωνος&lt;/span&gt;</t>
  </si>
  <si>
    <t>Ῥα&lt;span class='lcm'&gt;φία&lt;/span&gt;</t>
  </si>
  <si>
    <t>Β&lt;span class='lcm'&gt;ητ&lt;/span&gt;υλιον</t>
  </si>
  <si>
    <t>Τὸ Πεντασχο&lt;span class='lcm'&gt;ι&lt;/span&gt;νον</t>
  </si>
  <si>
    <t>Τὸ Ἀ&lt;span class='lcm'&gt;φθαίον&lt;/span&gt;</t>
  </si>
  <si>
    <t>Ἔρημ&lt;span class='lcm'&gt;ος ἔνθα&lt;/span&gt; τοὺς Ἰσραηλίτας ἔ(σ)ω(σ)ιν ὁ χαλκοὺς ὄφις</t>
  </si>
  <si>
    <t>Πηλουσ&lt;span class='lcm'&gt;ιακόν&lt;/span&gt;</t>
  </si>
  <si>
    <t>Σαϊ&lt;span class='lcm'&gt;τικόν&lt;/span&gt;</t>
  </si>
  <si>
    <t>Σεβεννυ&lt;span class='lcm'&gt;τικόν&lt;/span&gt;</t>
  </si>
  <si>
    <t>Βουκ&lt;span class='lcm'&gt;ολικόν&lt;/span&gt;</t>
  </si>
  <si>
    <t>Βολβυτικό&lt;span class='lcm'&gt;ν&lt;/span&gt;</t>
  </si>
  <si>
    <t>[no label]</t>
  </si>
  <si>
    <t>Bethabara, to tou hagiou Iôannou tou Baptismatos (nº 18).</t>
  </si>
  <si>
    <t>AviTranslation</t>
  </si>
  <si>
    <t>DonnerNumber</t>
  </si>
  <si>
    <t>PiccirilloNum</t>
  </si>
  <si>
    <t>-mel- [Petra in the land of Edom, also Iechtoel…]</t>
  </si>
  <si>
    <t>Μ&lt;span class='def'&gt;Ω&lt;/span&gt;&lt;span class='lcm'&gt;——&lt;/span&gt;&lt;br /&gt;ΠΕ&lt;span class='def'&gt;Ι&lt;/span&gt;&lt;span class='lcm'&gt;——&lt;/span&gt;</t>
  </si>
  <si>
    <t>Αγβ&lt;span class='def'&gt;α&lt;/span&gt;ρ&lt;span class='lcm'&gt;ων&lt;/span&gt;</t>
  </si>
  <si>
    <t>&lt;span class='lcm'&gt;Αμμ&lt;/span&gt;&lt;span class='def'&gt;αθου&lt;/span&gt;ς</t>
  </si>
  <si>
    <t>Αινων ἡ ἐγγὺς τοῦ Σαλ&lt;span class='def'&gt;ημ&lt;/span&gt; &lt;span class='lcm'&gt;ἡ κ(αὶ)&lt;/span&gt; Σ&lt;span class='def'&gt;α&lt;/span&gt;&lt;span class='lcm'&gt;λουμιας&lt;/span&gt;</t>
  </si>
  <si>
    <t>&lt;span class='lcm'&gt;Β&lt;/span&gt;&lt;span class='def'&gt;α&lt;/span&gt;αρου</t>
  </si>
  <si>
    <t>Lot of Ephraim (P: underlined)</t>
  </si>
  <si>
    <t>Lot of Judah [P: underlined]</t>
  </si>
  <si>
    <t>Ἡ δρ&lt;span class='def'&gt;ῦ&lt;/span&gt;&lt;span class='lcm'&gt;ς&lt;/span&gt; Μαμ&lt;span class='lcm'&gt;βρη&lt;/span&gt;</t>
  </si>
  <si>
    <t>Ακκαρ&lt;span class='lcm'&gt;ων&lt;/span&gt; ἡ νῦν Α&lt;span class='def'&gt;κκαρα&lt;/span&gt;</t>
  </si>
  <si>
    <t>Ασδω&lt;span class='def'&gt;δ&lt;/span&gt; &lt;span class='lcm'&gt;ἡ καὶ  Ἄζω&lt;/span&gt;τ&lt;span class='lcm'&gt;ος&lt;/span&gt;</t>
  </si>
  <si>
    <t>Lot of Simeon [P: underlined]</t>
  </si>
  <si>
    <t>Ἡ Χα&lt;span class='def'&gt;ι&lt;/span&gt;ρ&lt;span class='lcm'&gt;έου&lt;/span&gt;</t>
  </si>
  <si>
    <t>Avi. No</t>
  </si>
  <si>
    <t>Pic. No</t>
  </si>
  <si>
    <t>78a</t>
  </si>
  <si>
    <t>80a</t>
  </si>
  <si>
    <t>107a</t>
  </si>
  <si>
    <t>Ραμα. Φωνὴ ἐν Ραμα ἠκούσθη</t>
  </si>
  <si>
    <t>Don. No</t>
  </si>
  <si>
    <t>My. No</t>
  </si>
  <si>
    <t>Dan1</t>
  </si>
  <si>
    <t>Dan2</t>
  </si>
  <si>
    <t>Dan3</t>
  </si>
  <si>
    <t>Dan4</t>
  </si>
  <si>
    <t>not recorded by Palmer</t>
  </si>
  <si>
    <t>Aenon, near Salem which is also Saloumias</t>
  </si>
  <si>
    <t>Alli. No</t>
  </si>
  <si>
    <t>(The city) of Paulinus</t>
  </si>
  <si>
    <t>d="m 21277,4755.1 28,193.9 m -237,-159.9 142,163 m -39,-29.6 -123,56.5 66,-151.5 m -588,252 c -65,-7.2 -102,-139.1 -10,-167.5 57,10.6 85,154.6 10,167.5 z m -112,-58.2 c 71,-12.8 142,-24.4 205,-49.2 m 311,-52.3 c 85,-30.8 58,-99.8 -12,-87.8 l 25,173.1 m 515,-267.5 c -121,43.5 -63,187.9 38,171.9 m -768,-50.2 129,147.3 m -44,-29.6 -140,61.2 72,-146.8"</t>
  </si>
  <si>
    <t>class="blackScript"</t>
  </si>
  <si>
    <t>d="m 26485,11455 c 103,6 79,-109 -1,-118 l -28,241 m -93,173 120,20 m -3,115 26,-227 m -130,-21 -32,234 m 149,-732 c 3,-1 82,-2 82,-2 m 20,-116 c -122,16 -119,209 -16,240 m -134,997 29,-237 c -56,68 -81,138 -101,198 2,-115 -27,-161 -59,-212 l -25,240"</t>
  </si>
  <si>
    <t>d="m 30460,12245 c -74,84 62,225 68,69 4,127 100,-6 56,-62 m -217,146 1,-154 -65,88 -60,-77 9,141 m 415,-173 101,169 m -21,-48 -105,46 52,-126"</t>
  </si>
  <si>
    <t>d="m 27688,11816 151,22 m -106,-13 -23,198 m 85,-179 -14,183 m 123,-99 c 100,-2 72,-96 -2,-90 l -36,202 m 757,53 3,-169 104,175 5,-167 m -644,62 -119,26 88,-146 37,173 m 451,-117 -13,165 m -265,-193 c -148,21 -110,162 -14,172 m 78,-176 -25,180 m 91,-166 85,179 -107,3 37,-128"</t>
  </si>
  <si>
    <t>d="m 29587,12296 11,-213 -69,110 c -4,-65 -43,-77 -65,-115 v 222 m 342,-144 c 85,-31 56,-89 -14,-77 l 7,204 m -131,-39 61,-21 m -72,78 13,-212 83,189 m -363,-46 -116,57 79,-226 c 11,91 39,157 67,223 m -277,-12 c -77,-7 -102,-193 15,-221 70,9 82,204 -15,221 z m -103,-110 204,-4 m 747,49 c -40,-8 -85,29 -128,50 l 99,-175 48,203"</t>
  </si>
  <si>
    <t>d="m 27781,21260 53,-2 m 6,-61 c -65,7 -90,127 10,147 m 142,-42 -92,50 44,-162 79,160 m -302,-16 -48,-158 -66,164 m -92,-56 -84,27 56,-130 48,142"</t>
  </si>
  <si>
    <t>d="m 27981,18184 c 79,0 56,-88 -1,-80 l -12,151 m 328,-69 c 87,-9 69,-91 -3,-64 l -3,135 m -498,-163 -53,3 -1,151 m 712,-119 57,133 m -18,-26 -104,12 62,-77 m -598,4 61,4 m 5,-81 c -96,16 -88,122 -7,153 m 286,-45 -98,37 68,-140 69,138"</t>
  </si>
  <si>
    <t>d="m 25678,9119.1 -49,75.4 35,49.1 m -52,-145.3 -7,165.8 m -45,-24.7 -46,-146.2 -59,131 77,-13.6 m 316,279.4 87,-5.2 m -118,26.2 79,-135.6 61,136.7 m -547,-266.3 -37,-156.3 -40,160.6 m -59,-23.9 -76,34.4 42,-157.9 47,156.6 m 842,-119 c -100,-7.2 -88,130 -3,145.3 m -415,163.1 c 94,-29.2 73,-94.8 1,-83.1 l -15,152 m -222,-22.9 c -65,-7.2 -92,-117.8 0,-146.2 34,14 56,136.1 0,146.2 z m 132,14.3 c -43,-6.2 -71,-126.6 -5,-156.1 60,11.7 87,146.1 5,156.1 z m 139,-320.6 72,-0.9 m 10,75 3,-149.9 m -95,-3.6 -11,154 m -643,-93.3 c 99,-67.8 57,-99.1 -13,-80.1 l -14,165.6 c 97,6.1 110,-36.2 27,-85.5 z m 905,-45.9 -50,65.2 c 25,43.8 70,75.2 74,128.3 m -96,-203.4 -1,154.9 m -716,74.8 160,7.5 c -11,52.7 -158,128.3 -159,127.8 l 138,20.7"</t>
  </si>
  <si>
    <t>d="m 18883,5137.8 54,45 27,-64.5 m 11,195.3 -38,-130.8 m 153,-69 119,163 m -52,-38.2 -94,71.4 30,-174.9 m -292,77.2 94,149.7 m -39,-39.8 -100,44.8 59,-130.4"</t>
  </si>
  <si>
    <t>d="m 29097,14757 c -116,23 -92,170 0,188 m -694,-41 -108,42 69,-178 88,185 m 285,-175 63,71 74,-76 m -62,182 8,-189 m 128,-8 2,192 m -277,0 -5,-193 -61,97 -94,-94 2,193 m -276,4 1,-189 -71,92 -86,-94 3,193"</t>
  </si>
  <si>
    <t>d="m 20147,676.81 47,1.1 m -800,-3.05 89,128.9 m 1129,-169.54 -100,149.62 164,-65.24 m -313,3.42 c 108,-46.32 58,-124.68 -13,-119.27 l -8,203.1 c 42,4.77 138,-46.81 21,-83.83 z m -244,-123.06 c -108,71.31 -37,239.1 45,130.47 86,125.14 155,-47.69 75,-110.55 m -236,175.89 -3,-192.94 -85,84.36 c -26,-34.31 -45,-78.11 -81,-100.4 l -1,210.16 m -265,-175.79 136,163.29 m -140,-10.16 160,-150.79 m -330,52.07 89,128.9 m 1129,-169.53 -100,149.61 164,-65.24 m -313,3.42 c 108,-46.32 58,-124.67 -13,-119.26 l -8,203.09 c 42,4.77 138,-46.81 21,-83.83 z m -244,-123.05 c -108,71.3 -37,239.09 45,130.46 86,125.14 155,-47.69 75,-110.54 m -236,175.88 -3,-192.93 -85,84.35 c -26,-34.3 -45,-78.1 -81,-100.39 l -1,210.15 m -265,-175.78 136,163.28 M 19564,773 19724,622.22"</t>
  </si>
  <si>
    <t>d="m 19898,3468.8 v 14.9 m -781,3.8 v 14.9 m -216,-296.2 v 14.9 m 392,119.7 102,182.2 m -39,-48.4 -90,54.7 26,-150.8 m 872,-290.7 -50,65.2 c 25,43.8 67,141.6 16,190.2 m -38,-265.3 -1,154.9 m -223,-75.1 138,-0.1 m 3,96.2 -3,-192.9 m -140,8.1 -13,186 m -157,-167.9 104,142.3 m -43,-46.2 -97,65.8 73,-199.4 m -774,200.4 -1,-179.7 -58,82.1 -63,-91.6 5,186 m 1447,81.1 c -102,22.3 -85,150.2 -3,175 m -702,8.7 c -65,-7.2 -86,-137.6 6,-166 57,10.6 69,153.1 -6,166 z m 471,-195.1 104,197.6 m -12,-61.7 -117,50.3 66,-117.6 M 19490,3150 c 3,-0.8 82,-2.4 82,-2.4 m 0,-64.2 c -122,16.5 -101,129.4 2,160.2 m -130,81.3 8,190.7 m -1164,-386.3 151,-0.1 m 1,111.7 -3,-192.9 m -153,21.4 v 172.7 m 1708,261.6 -1,-175.3 -71,102 c -26,-34.3 -88,-104.9 -88,-104.9 l 1,170.6 m -165,-160.3 54,45 42,-48.8 m -46,181.2 4,-132.4 m -479,-223.4 c 85,-30.8 58,-99.8 -12,-87.8 l 3,185.5 m -47,278.4 -1,-206.3 -72,99.8 -74,-96 12,201.5 m -500,-459.1 11,167.8 m -69,-174.9 114,5 m 827,1.1 c -122,16.5 -106,144.2 -3,175 m -1287,-72 c 108,-46.3 38,-111.3 -33,-105.9 l 12,189.8 c 73,2.5 138,-46.8 21,-83.9 z m 554,65.2 c -65,-7.2 -86,-137.6 6,-166 57,10.6 69,153.1 -6,166 z m 357,-175.2 122,175.5 m -39,-48.4 -117,50.3 60,-126.5"</t>
  </si>
  <si>
    <t>d="m 21175,9169.8 v 18.8 m -216,33.5 -65,-183.8 -58,186.2 m 204,-181.8 -1,182 m -413,-186.8 2,182 m -511,-112.5 -51,106.4 m 108,-1.7 -72,-167.3 m 277,2.5 2,182 m 921,3.6 1,-177.9 90,178.1 -5,-175.5 m 77,61.8 h 80 m 1,112 -3,-193 m -82,22 v 172 m -2568,262.3 -77,-190.8 -73,190.1 m 237,-460.1 122,175 m -32,-38.6 -124,7 60,-93.4 m 173,-59.6 v 191 m 781,-57.3 -117,50 66,-150.7 90,148.7 m -775,105.4 c -122,16.5 -110,160 2,160.2 m -179,-47 -114,36.3 88,-134.8 63,165.6 m 454,-192.2 122,184.9 m -42,-32.8 -120,31.5 63,-107.7 m -700,-298.3 -42,54.3 103,86.5 m -123,-189.7 5,185.3 m 608,92.3 c -122,17.2 -119,166.1 -7,179 m -1052,-370.8 124,3.8 m -3,96.1 -3,-192.9 m -124,9.7 2,181.3 m -341,-163.2 49,68.4 59,-76.9 m -58,185.9 -2,-94.9 m -106,264.6 c 85,-30.8 58,-99.8 -12,-87.8 l 3,185.6 m 2570,-439.3 7,162.4 m -64,-163.2 112,-0.5 m -980,-26.6 c -139,-4.9 -117,177.6 -18,179.7 m -244,-170.6 136,181.8 m -46,-40.6 -129,42.5 61,-135.9 m -1204,359.4 -117,50.3 108,-187.9 57,192.3 m 82,-434 -55,56.6 52,62.3 m -60,-144.4 -8,168.9 m 360,-96.5 142,8.5 m 2,92.3 -1,-189.9 m -137,-1.3 -6,186.9 m 1703,-165.5 -5,170.1 m -42,-165.5 92,-2.8 m 469,7 c -122,16.5 -112,141.9 -9,172.7 m -2250,85.5 c 53,61 117,130.4 130,183.3 m -47,-56.2 -151,47.2 94,-123.4 m 2690,-124 1,-194.4 -66,94.8 -56,-86.3 4,188.6 m -1317,-120.1 c -2,-48.5 -130,-49.6 -130,0.8 1,61.8 130,61.1 130,-0.8 z m -63,-93.4 -2,191.4 m -1418,281.5 c -65,-7.2 -86,-137.6 6,-166 57,10.6 69,153.1 -6,166 z m -99,-111.4 189,-2.3"</t>
  </si>
  <si>
    <t>d="m 29258,19741 -2,29 m 666,-73 c -65,-8 -64,-135 1,-166 37,29 74,153 -1,166 z m -42,-80 h 87 m -2032,-147 7,61 m 2078,-185 v 24 m -873,560 -18,-181 94,176 m 1027,-378 -4,171 m -54,-170 102,-3 m -154,116 -110,44 63,-161 67,174 m 499,-320 -111,79 85,-161 49,148 m -281,235 c -63,4 -71,-136 4,-167 45,12 60,171 -4,167 z m -915,-17 4,-168 68,180 3,-174 m 1171,-39 6,-163 81,156 -3,-160 m -2086,58 -3,-158 84,168 -1,-170 m 857,220 -8,-170 95,176 -2,-175 m -8,433 -3,-165 82,169 3,-174 m -856,144 3,-187 90,183 v -174 m -504,-295 c -71,80 7,255 41,127 61,132 103,-29 54,-107 m -262,418 c -52,-7 -68,-107 4,-178 45,11 55,165 -4,178 z m 783,40 c -52,-7 -83,-139 -11,-167 45,11 70,154 11,167 z m 294,-422 -1,175 m 110,3 c -52,-7 -71,-145 1,-173 45,11 58,160 -1,173 z m 44,179 54,-3 m 2,-90 c -91,73 -68,146 2,170 m -293,0 c -52,-7 -60,-142 12,-170 45,11 47,157 -12,170 z m -108,-180 -8,173 m -38,-180 90,5 m -185,-266 1,180 m -135,-186 71,178 m -33,-70 -88,53 56,-116 m -517,-81 -10,172 m -195,-181 -12,176 m 109,-168 55,176 m -23,-38 -69,42 47,-126 m 529,-9 c -15,35 -36,44 -53,58 29,32 48,40 58,67 m -59,-150 v 177 m 372,21 c -52,-7 -68,-138 4,-166 45,11 55,153 -4,166 z m -985,-525 v 27 m 2636,547 66,-1 m -82,26 50,-139 46,148 m -1525,269 70,174 m -1443,-319 7,-181 92,191 7,-180 m 630,-477 -69,146 m 107,1 c -24,-66 -9,-153 -76,-192 m -847,104 h 48 m -76,47 69,-194 45,198 m 1505,-5 54,4 m 2,-97 c -75,73 -68,146 2,170 m 43,-183 115,3 m -86,4 -5,186 m 63,-185 -2,187 m -1863,-198 c 73,-34 56,-105 -10,-88 l -1,197 m -164,145 c -2,-49 -123,-59 -123,-8 0,62 123,70 123,8 z m -55,-72 -10,171 m 1308,-382 -6,185 m -845,-148 c 75,-33 63,-112 0,-84 l -2,190 m 2172,-78 3,182 m -39,-191 89,5 m 90,3 c -131,84 7,307 55,106 66,195 153,-7 82,-76 m -1032,-60 -6,185 m -25,-189 h 70 m 278,189 c -52,-7 -68,-138 4,-166 45,11 55,153 -4,166 z m 808,45 1,-181 135,185 1,-185 m -3073,-147 -71,-6 -12,194 m 487,112 c -73,91 -68,141 7,169 m 549,-423 c -76,24 -68,159 -7,182 m -729,230 -25,-153 -57,147 m 374,-428 67,189 m -26,-50 -105,50 79,-129 m -502,17 81,4 m -14,-104 c -73,42 -75,183 0,193 m 931,-146 -10,199 m 1444,-122 c -84,92 -63,153 17,180 m -1699,-266 82,190 m -20,-57 -92,50 47,-126 m 1454,95 -47,108 m 84,1 -60,-195 m -693,-22 115,3 m -86,4 -7,188 m 65,-187 -6,182 m -1331,23 2,171 m -255,-189 40,58 62,-52 m -63,167 1,-102 m 1640,-72 c -51,-7 -68,-152 4,-180 45,11 55,167 -4,180 z m -299,-112 79,4 m -2,101 -3,-193 m -72,-4 -6,192 m -46,-148 c -15,35 -34,28 -51,42 29,32 48,40 58,67 m -52,-164 -7,197 m 1024,-150 3,195 m -1670,-170 c 85,-47 47,-119 -9,-114 l -6,204 c 33,4 107,-53 15,-90 z m -651,522 46,-1 m -60,60 62,-176 19,183 m 724,-141 127,6 m -86,4 -2,176 m 61,-175 -2,177 m -326,153 c 83,-4 49,-95 -9,-88 l 2,186 m 273,-103 c 80,-19 72,-82 -5,-70 l -5,172 m 1339,-623 -3,164 m -28,-166 h 67 m 98,11 c -85,71 -15,235 50,126 67,125 133,-48 70,-111 m -1820,153 -3,178 m -31,-184 78,4 m -407,-17 c -88,63 -29,272 39,137 45,125 95,-73 42,-136 m -478,166 v -184 l 102,193 8,-195 m 403,295 -81,1 -8,167 m 463,-20 -92,50 74,-193 49,191 m -338,-100 56,4 m 13,-103 c -113,42 -88,176 -17,189 m 522,-343 c 92,-19 62,-93 -9,-90 l 1,190 m -38,76 v 172 m 1153,-114 3,165 m -48,-186 87,5 m 99,176 c -51,-7 -46,-183 23,-182 52,3 49,153 -23,182 z m -1197,-215 -8,183 m -29,-184 79,1 m 281,191 c -51,-7 -64,-152 8,-180 45,11 51,167 -8,180 z m 1007,32 1,-181 125,187 2,-181 m -1214,-26 -75,64 65,106 m -71,-183 -3,178 m -1053,-502 -10,191 m 1829,220 -74,109 m 121,-9 -49,-158 m 767,-469 99,172 m -114,-7 130,-163 m -1169,41 c 70,-29 62,-99 -5,-93 l -7,174 m -566,229 c -34,-14 -31,-141 30,-172 44,11 29,159 -30,172 z m -597,-461 -8,170 m -37,-177 78,2 m 1988,274 -9,-169 119,175 5,-171 m -1394,200 c -76,31 -60,154 -2,169 m -100,65 -3,191"</t>
  </si>
  <si>
    <t>d="m 31680,19719 -100,8 32,-138 89,164 m -406,-15 95,-140 93,140 z m -170,-81 c 108,1 78,-110 -12,-90 v 179 m -170,10 c -51,-7 -68,-139 4,-167 45,11 55,154 -4,167 z"</t>
  </si>
  <si>
    <t>d="m 27689,20646 -66,36 46,-116 54,118 m -422,-126 c -99,82 43,198 47,83 41,130 108,-7 57,-74 m 151,-9 -60,-4 -1,151"</t>
  </si>
  <si>
    <t>d="m 29034,20782 52,-168 59,170 m -474,-161 c -84,71 -3,283 57,133 73,137 104,-41 37,-113 m -180,-28 c -96,16 -90,121 -9,152 m 278,-41 c 85,-47 69,-122 -10,-120 l 9,216 c 76,10 118,-59 1,-96 z m 430,-3 -78,39 36,-114 70,153 m -337,-188 8,162"</t>
  </si>
  <si>
    <t>d="m 30369,20705 -6,-119 91,136 5,-125 m 94,86 33,1 m -63,34 52,-115 41,122 m -333,-63 -103,27 75,-107 31,116 m -309,-139 c -96,16 -88,144 17,116 m 61,-56 c 3,0 65,-2 65,-2 m 0,-64 c -96,16 -75,152 3,133"</t>
  </si>
  <si>
    <t>d="m 32283,19010 c -87,13 -62,154 -7,138 m -106,-147 -2,143 m -111,-155 -4,165 m -41,-172 89,5 m -294,-2 c -85,71 2,201 66,91 32,114 120,-29 72,-87 m -226,58 c -5,-75 -137,-68 -134,1 1,62 134,61 134,-1 z m -56,-101 -2,187"</t>
  </si>
  <si>
    <t>d="m 20987,15854 c -33,-5 -41,-56 -41,-56 l 41,-7 m 142,-68 1,109 m 50,7 v 0 l 1,-111 v 0 l 71,112 v 0 l -4,-111 v 0 m 195,126 c -49,-7 -50,-98 1,-115 22,7 39,106 -1,115 z m 121,-106 c -70,9 -46,108 1,112 m -234,-9 c -44,-5 -61,-93 6,-111 39,5 48,102 -6,111 z m -25,-68 51,9 m 103,-152 74,-5 m -82,35 42,-86 m -8,-52 71,134 m 45,-122 1,120 m -206,-115 -41,57 42,49 m -47,-120 v 128 m -165,-56 92,-4 m -1,64 6,-140 m -96,59 1,84 m -137,128 c 48,-28 17,-78 -15,-76 l -1,126 c 20,3 69,-26 16,-50 z"</t>
  </si>
  <si>
    <t>d="m 18258,16215 c 63,-28 36,-76 -6,-74 l -6,125 c 27,3 82,-28 12,-51 z m 76,-16 38,-1 m 3,-50 c -56,10 -66,111 -1,115 m 83,6 c -37,-6 -48,-95 3,-116 32,8 39,107 -3,116 z m -31,-46 58,-2 m 158,-58 c 72,50 45,107 16,111 -31,-8 -33,-72 52,-118 m -120,-5 c -67,10 -58,98 -2,118 m 185,-70 c 49,-18 33,-57 -7,-50 l 2,106 m 134,-96 44,123 m -24,-40 -87,21 67,-104"</t>
  </si>
  <si>
    <t>d="m 13423,23400 h 8 c 3,0 6,3 6,6 v 7 c 0,4 -3,6 -6,6 h -8 c -3,0 -6,-2 -6,-6 v -7 c 0,-3 3,-6 6,-6 z m -132,-2 h 8 c 3,0 6,3 6,6 v 7 c 0,4 -3,6 -6,6 h -8 c -3,0 -6,-2 -6,-6 v -7 c 0,-3 3,-6 6,-6 z m 68,6 1,150 m 826,-351 c 102,76 64,162 24,169 -44,-12 -60,-97 59,-167 m -312,321 -88,29 48,-130 61,134 m -367,-363 c 99,73 62,155 22,162 -42,-12 -58,-93 59,-159 m -210,-8 -4,134 m -50,-144 h 116 m 300,109 -105,63 57,-161 93,161 m -578,-9 c -65,-11 -65,-138 3,-164 40,11 62,151 -3,164 z m 393,205 v -131 l 106,134 -2,-138 m -313,-4 c -76,70 22,219 56,70 50,144 119,-14 63,-66 m 428,-224 -81,1 v 167 m 128,-163 -6,158"</t>
  </si>
  <si>
    <t>d="m 4903.9,15633 104.8,139 -5.1,-142 m 80.3,73 c 3,0 34.5,3 34.5,3 m 2.2,-70 c -47.4,3 -79.3,121 -0.2,129 m 965.3,-159 c -77.7,-3 -60.9,169 19.1,106 m -197.2,-96 -3.1,139 m -61.1,-1 -69.5,-132 -85.1,125 m -93.2,12 c -48.5,-7 -64.3,-117 4.5,-140 42.6,10 51.7,128 -4.5,140 z m -291.2,-40 -69.5,34 29.9,-126 65.4,121 m 30.1,-124 138.2,-5 m -99.9,4 -3.7,139 m 77,-137 -3.8,132"</t>
  </si>
  <si>
    <t>d="m 6898.1,16349 1.4,79 m 73.2,-78 c -1.9,66 -3.1,118 51.6,45 63.5,58 67.6,39 56.1,-37 m 428.6,44 c -1.4,-32 -87.8,-33 -87.8,1 0.7,42 87.8,41 87.8,-1 z m -42.5,-63 -1.4,129 m -201.2,-82 89.3,-3 m 5.4,55 -6.8,-110 m -85.9,17 -0.8,105 m -80.7,-106 c -68.2,7 -61,84 5.7,81 m 18.5,-236 7.7,93 m -47.9,-96 79.1,2 m -296.5,4 2.1,79 m -40.4,-81 h 76.9 m 90.1,101 c -37.1,-3 -49.2,-86 3.4,-104 32.6,7 39.5,97 -3.4,104 z m 253.9,-14 c -45.1,-3 -59.7,-76 4.1,-92 39.6,7 48,85 -4.1,92 z m 81,-82 52.4,40 37.5,-47 m -36.6,97 0.4,-48"</t>
  </si>
  <si>
    <t>d="m 8171.6,15821 23.1,32 22.2,-31 m -26.4,80 3.5,-46 m -123.8,-37 c -53.8,24 -32.6,77 8,76 m 165.3,186 7.9,-117 -37.2,64 -41.8,-74 -7.3,114 m -107.6,-57 c 2,0 43.2,8 43.2,8 m 8.8,-55 c -67.5,11 -68.2,89 -7.5,110 m -147.3,-117 55.3,111 m -51.4,8 57.2,-117 m 241.3,506 -1.9,-143 -35.9,78 -37.1,-78 -0.6,144 m -142.8,-83 h 87.6 m 0.8,85 -2.6,-148 m -89.4,7 v 143 m -69.4,1 -48.1,-147 -23.4,142 m -109.7,-46 44.3,5 m -55.1,34 26.6,-132 42.8,131 m -115.1,-136 c -83.5,43 -64.1,117 -2.9,131 m 623.8,-221 -71.9,22 55.1,-97 37.6,98 m -125.7,-1 -5.2,-97 -46.8,50 -41,-49 -0.7,94 m -73,-83 -1.5,95 m -57.1,-85 -33.7,44 30.7,33 m -41.5,-84 -6.9,106 m -54.9,-107 1.6,100 m -48.6,-104 c -72.1,19 -68.9,89 -3.2,106 m -88.1,-84 -27.2,38 c 16.9,30 32.7,40 24.3,76 m -45.7,-137 5.9,115 m -136.3,-67 h 68.2 m 0.7,75 6.5,-122 m -78.1,7 v 116 m 37.4,73 -33.7,54 c 16.4,20 28.3,12 49.2,59 m -60.2,-130 6.4,111"</t>
  </si>
  <si>
    <t>d="m 18786,23997 60,1 m -81,47 59,-241 43,243 m -1187,-87 106,1 m -124,71 84,-234 45,233 m 72,-228 62,-2 -58,235 55,-5 m 307,-222 3,229 m -42,-235 87,-4 m 82,241 c -68,-9 -90,-186 6,-226 59,15 71,208 -6,226 z m 182,-232 c -114,21 -99,196 -3,237 m 519,-46 65,1 m -88,46 64,-239 46,241 m 186,2 -48,-241 -68,248 m 239,-240 c -98,21 -84,192 -3,234 m -1430,-243 c -100,166 13,343 53,146 62,221 137,-23 49,-146 m 480,-3 129,1 m -106,19 -2,210 m 85,-217 -2,212 m 247,-115 c 102,-4 59,-118 -10,-109 l 3,231"</t>
  </si>
  <si>
    <t>d="m 22951,23607 -2,-117 96,115 -5,-118 m -232,10 c -79,41 -13,141 28,77 49,72 104,-42 46,-78 m -172,-12 2,127 m -99,-149 v 79 m -34,-84 67,3 m -7,-208 1,139 m 129,-35 -72,4 67,-88 17,114 m 51,-122 5,120 m 188,-100 39,73 44,-71 m -48,125 2,-55 m -97,-86 -60,-4 -9,133"</t>
  </si>
  <si>
    <t>d="m 24316,23388 c -32,21 8,88 41,86 m -928,-48 -126,25 52,-158 127,197 m 751,-13 -91,-193 -33,202 m -218,-46 92,1 m -111,33 32,-179 103,177 m -214,-176 -60,77 54,100 m -80,-189 -3,202 m -98,-205 c -115,21 -94,176 3,216"</t>
  </si>
  <si>
    <t>d="m 12124,19746 -4,145 m -35,-149 77,3 m 2267,150 c -97,12 -84,111 -2,135 m -358,-17 c -58,-4 -76,-108 6,-132 51,9 61,123 -6,132 z m -691,-180 -32,58 c 26,36 61,47 13,114 m -26,-182 -1,140 m -143,-64 h 77 m 1,62 -2,-138 m -78,16 v 123 m -92,-144 42,126 m -22,-25 -89,26 73,-96 m 384,-14 -42,131 78,4 z m 91,8 1,123 m 93,12 c -43,-5 -56,-109 4,-133 38,10 46,123 -4,133 z m 137,-123 c -64,13 -55,110 -2,134 m 57,-123 121,3 m -91,2 -2,139 m 64,-137 -3,132 m 285,23 -36,-127 -34,125 m -1240,-149 36,-1 m -1,-61 c -53,14 -55,126 -1,125 m -141,-139 59,129 -133,4 80,-96 m -219,-54 52,80 55,-70 m -58,132 2,-61 m -261,-97 -7,133 m -103,-20 c -49,-4 -65,-99 4,-121 44,9 53,113 -4,121 z m -363,-88 h 77 m 1,81 -2,-139 m -79,-2 v 142 m -140,-127 -79,118 146,5 z m 786,165 -40,-131 -66,122 m -993,-171 c -74,62 4,213 70,69 21,174 170,16 77,-70 m -224,140 -48,-143 -46,141 m 2995,24 -1,139"</t>
  </si>
  <si>
    <t>d="m 15162,20550 c 99,-34 54,-93 -11,-89 l -8,152 c 39,3 127,-35 19,-63 z m -156,20 77,-3 m -96,45 c 0,0 49,-106 68,-156 l 51,149 m -621,-92 c 2,0 47,-3 47,-3 m 0,-63 c -73,16 -64,127 1,158 m 406,-154 8,163 m -54,-169 91,4 m -375,156 -3,-158 103,156 -5,-160 m 653,121 -91,34 61,-113 49,117 m -16,-52 -79,34 48,-115 58,113 m -620,-61 c 3,0 67,-3 67,-3 m 0,-65 c -104,17 -91,131 2,163"</t>
  </si>
  <si>
    <t>d="m 13031,21546 -58,131 106,4 z m 287,103 53,1 m -72,39 57,-151 33,160 m 46,-3 1,-154 70,160 7,-157 m 131,110 -104,41 77,-137 56,143 m -541,-104 c 2,0 52,-3 52,-3 m 0,-63 c -78,16 -80,158 0,158 m -318,4 c -71,-5 -93,-116 7,-141 62,10 75,131 -7,141 z m 415,-161 -41,-2 -6,162"</t>
  </si>
  <si>
    <t>d="m 15898,18579 -1,176 m -109,-108 -61,83 m 97,3 -59,-158 m -631,-17 -72,60 51,79 m -69,-163 -1,172 m 193,30 c -71,-6 -82,-110 6,-173 44,24 72,162 -6,173 z m 109,-165 148,3 m -111,3 -3,153 m 78,-152 -3,146 m 155,30 c -62,-6 -81,-99 4,-172 40,44 68,162 -4,172 z m 428,-167 c -93,16 -82,136 -2,165 m -1074,-226 -2,191 m -188,-1 -3,-186 112,184 -5,-190"</t>
  </si>
  <si>
    <t>d="m 16808,17310 c -83,11 -72,97 -2,118 m 103,-116 c -90,46 -30,157 39,85 72,83 129,-31 63,-73 m 94,-1 57,118 m -59,-7 67,-108 m 93,-10 c -94,46 -32,158 41,86 74,82 134,-32 64,-72"</t>
  </si>
  <si>
    <t>d="m 17796,17423 c 79,-37 42,-85 -10,-81 l -6,163 c 31,3 102,-52 16,-82 z m 108,-3 49,-2 m -1,-66 c -75,14 -73,136 3,145 m 174,13 c -61,-8 -80,-122 5,-147 53,9 64,135 -5,147 z m -83,-82 155,8 m 467,-62 37,133 m -15,-36 -77,14 52,-113 m -405,-4 66,-5 -88,158 63,-3 m 156,-48 -95,45 69,-143 53,144 m 38,-141 68,135 m -67,-7 57,-120 m 174,51 c 62,-19 41,-61 -10,-54 l 4,126"</t>
  </si>
  <si>
    <t>d="m 3572,12056 c -88.2,18 -76.4,138 20.8,136 m -241.3,-103 34.5,44 39.2,-44 m -31.9,114 -4.2,-70 m -141.9,66 c -51.3,-5 -68,-105 4.8,-127 55.2,11 64.9,120 -4.8,127 z m -149.5,-75 c 2.1,0 44.5,-1 44.5,-1 m -2.3,-56 c -69.7,11 -47.8,113 11.7,123 m -178.4,-100 c 84.8,23 77.2,-42 2.9,-56 l -20,131 m -94.1,-23 c -48.8,-5 -64.6,-106 4.5,-128 43,8 52,118 -4.5,128 z m -99.5,-152 -61.6,52 63.1,95 m -56.1,-164 -34.3,140"</t>
  </si>
  <si>
    <t>d="m 6381.3,13576 c -41.6,28 -50.9,104 -1.6,125 m 20.7,-322 c 51.7,57 54.5,116 12.9,110 -41.7,-6 -15.4,-71 57.5,-109 m -163.9,203 -2,115 m -264.7,-70 38.8,-2 m 10.2,-56 c -61,13 -76.3,106 -8.9,133 m 159.9,-4 -36.7,-129 -47.8,126 m 354.5,-27 -97.8,22 76.5,-90 48.1,102 m 60.8,-108 2.1,113 m 110.1,1 c -64.7,-4 -62.7,-88 4.2,-105 41.1,6 49.8,98 -4.2,105 z m 108,-105 41.9,64 39.9,-65 m -43.6,113 1.2,-50 m 23.8,-244 c 57.3,32 97.7,108 23,111 -74.8,4 -24.4,-79 36.8,-117 m -125.1,-12 -4.6,128 m -65.4,-131 -68.8,-5 -1,125 m -153.3,-42 46.3,-5 m -67.9,24 72.9,-100 22.7,99 m -293.5,-131 -7.8,125 m -48,-134 111.8,7 m -191.8,123 c -46.7,-7 -62.9,-119 3.2,-146 41,11 50.7,134 -3.2,146 z m -126,-145 -8.9,123 m -16.6,-133 61.6,5"</t>
  </si>
  <si>
    <t>d="m 8510.7,11821 c 86.1,-29 47.1,-83 -8,-81 l -6,138 c 32.3,2 116.2,-41 14,-57 z m 105.1,-4 44,-2 m 4.4,-51 c -44.2,-10 -64.3,111 -4,112 m 119,17 c -43.3,-7 -62.6,-132 4,-132 54.6,-1 60.4,122 -4,132 z m -65.9,-67 125,-1 m 60.6,49 50.4,-1 m -84.6,30 68,-106 38,105 m 87.4,-49 c 80.7,4 45.7,-65 -2.5,-63 l -11.5,120 c 38.4,15 96.1,-28 14,-57 z m 169.3,-57 48.9,122 m -38.2,-36 -88.9,34 83,-92 m 107.4,50 c 72,-9 42.9,-83 -6.9,-77 l 2,125 m 100.5,-18 h 72 m -93,33 61.5,-128 54.5,139"</t>
  </si>
  <si>
    <t>d="m 9669.8,12697 c -43,-7 -52.3,-94 8.3,-118 57.2,29 45,111 -8.3,118 z m -45.5,-59 103,-1 m -215.4,-63 82,118 m -26,-33 -72.4,35 33.4,-87 m -98.3,-34 -2.9,119 m -36.1,-123 77,3 m -156.2,-10 76.5,125 m -26,-33 -83.4,33 44.4,-85 m -165.2,80 -3.4,-118 69.7,123 2.5,-122 m -238.5,6 c -89.2,68 16.3,208 43.1,42 33,149 116.8,53 48.9,-41 m -166.7,116 c -9.7,-43 -40.4,-86 -33.2,-133 m -2.8,44 -35,87 m -153.7,-20 h 72 m -100.7,29 50.4,-134 74.4,133 m 419,214 c 108.2,-47 44.9,-124 -20,-101 l -0.1,188 c 39.6,12 126.7,-29 20.1,-87 z m 148.8,-43 h 102.8 m 1.5,102 -3,-176 m -126.5,-13 9.9,202 m 221.3,-14 c -49.4,-9 -65.9,-167 8.9,-166 42.6,9 47.2,152 -8.9,166 z m -8.9,-110 23.2,-1 m 149.3,35 -75.3,47 46.6,-147 53.4,146 m 94.6,-145 -49,3 7.7,149 m -11,-322 61.4,1 m 1,75 -2,-130 m -70.1,-6 v 138 m 126.4,2 7.3,-142 79.8,140 2.7,-131 m 70.4,-6 38,70 48,-76 m -52,140 2,-66 m 105,72 c 0,0 -11,-96 -6,-144 l 98,146 -5,-144 m -208,357 109,-28 m -123,56 45,-158 99,148 m -196,18 -70.5,-164 -46.6,162"</t>
  </si>
  <si>
    <t>d="m 40206,21016 c -83,27 -45,140 12,74 -8,109 108,23 54,-51 m -288,-5 -115,18 83,-114 35,128 m 129,-112 c -79,27 -87,110 -27,132 m -280,-165 -14,122 m -23,-129 81,16 m -205,26 c 63,13 76,-68 4,-55 l -17,141 m -90,-20 c -50,-5 -57,-100 13,-122 43,8 44,112 -13,122 z m -194,-153 100,134 m -123,-13 128,-102"</t>
  </si>
  <si>
    <t>d="m 37771,19477 c -53,-7 -63,-106 12,-128 47,8 49,118 -12,128 z m -32,-65 61,1 m 149,90 15,-131 -50,59 -39,-73 -13,132 m 179,28 c -51,-6 -67,-106 4,-129 44,9 53,118 -4,129 z m 74,-116 22,32 35,-22 m -38,113 2,-88 m 135,-2 -6,102 m -37,-119 96,9 m 104,8 c -108,-8 -98,116 -16,126"</t>
  </si>
  <si>
    <t>d="m 37230,17978 -84,21 81,-121 42,148 m 132,9 c -65,-8 -78,-128 14,-156 57,10 61,143 -14,156 z m -73,-83 151,6 m 106,-1 c 80,1 61,-86 -9,-74 l -9,164 m 138,-131 -9,149 m 103,-72 c 108,-47 67,-97 -4,-92 l -8,183 c 42,17 129,-29 12,-91 z m 141,-65 -5,152 m 150,-149 c -105,12 -97,122 -27,161"</t>
  </si>
  <si>
    <t>d="m 36945,20489 c -109,-51 -150,124 -63,141 m -143,-31 c -49,-20 -42,-149 37,-148 42,31 26,144 -37,148 z m -33,-177 c -137,-32 -148,138 -39,156 m -194,-134 67,8 m -6,105 38,-194 m -90,-13 -32,198 m -155,-45 38,-182 52,203 36,-185 m -308,124 35,-187 65,210 35,-186 m -271,30 c 3,0 83,19 83,19 m 16,-84 c -149,24 -135,155 -23,180 m -228,-21 c -72,-9 -60,-168 38,-198 57,20 40,203 -38,198 z m -34,-107 92,10"</t>
  </si>
  <si>
    <t>d="m 37668,19156 c -94,-8 -103,92 -36,126 m -280,-65 36,-133 50,161 36,-136 m -186,45 -107,15 106,-100 5,134 m -139,-170 -37,132 m -5,-152 103,24 m 339,85 -37,135"</t>
  </si>
  <si>
    <t>d="m 36737,18585 c -89,0 -102,100 -35,137 m 80,-66 c 3,1 48,17 48,17 m 27,-71 c -79,8 -117,95 -37,130 m 92,27 c -49,-19 -38,-132 37,-136 42,19 22,141 -37,136 z m -19,-80 61,18 m 83,21 c 80,13 84,-53 9,-75 l -32,138 m 136,24 c -15,2 -36,-113 42,-124 29,28 15,132 -42,124 z m 124,-90 -31,129 m 139,-95 -35,123 m -19,-140 84,20 m 64,93 76,24 m -17,64 39,-116 m -93,-38 -31,128 m 223,-48 c -64,14 -72,62 -27,98"</t>
  </si>
  <si>
    <t>d="m 33948,17057 c -178,-159 -375,90 -190,238 m 379,-748 -6,187 214,-5 m -361,162 134,-146 m 240,-229 c -120,-111 84,-342 225,-214 94,82 -108,338 -225,214 z m 421,-217 218,-221 -286,46 m 499,-263 79,140 m -114,64 216,-125 m -81,-142 -215,123 m 647,-329 90,203 m -76,-148 -187,81 m 232,23 -167,76"</t>
  </si>
  <si>
    <t>d="m 29814,23087 -107,42 70,-131 53,143 m -231,-6 c -57,-8 -74,-126 6,-151 49,8 60,139 -6,151 z m -14,-75 h 23 m -202,-77 81,143 m -30,-37 -121,36 77,-95 m -178,-63 39,62 40,-48 m -43,150 3,-102 m -98,46 -112,53 60,-158 c 52,23 76,99 84,158 m -263,-1 c -63,-2 -69,-117 6,-161 66,9 84,147 -6,161 z m 0,-92 h 28"</t>
  </si>
  <si>
    <t>d="m 31290,23030 53,-11 m -63,41 41,-124 40,122 m -147,-83 c 65,-24 44,-77 -9,-68 l 2,144 m -92,-141 34,67 30,-66 m -35,140 1,-71 m -78,74 c -31,-5 -40,-110 2,-133 27,9 51,142 -2,133 z m -89,-78 c 66,-23 45,-76 -9,-67 l 2,143 m -62,3 c -27,-7 -36,-112 3,-136 23,12 19,163 -3,136 z m -65,-106 -16,33 21,49 m -36,-120 2,135 m -62,14 c -27,-7 -35,-126 2,-156 24,12 28,143 -2,156 z m -126,7 -2,-149 64,148 -3,-152 m -117,5 2,140 m -96,-77 c 65,-24 44,-77 -9,-68 l 2,143"</t>
  </si>
  <si>
    <t>d="m 31914,22152 7,-99 68,105 9,-107 m -135,-1 -4,95 m -53,-118 c -69,17 -62,106 -3,107 m -144,-25 h 36 m -48,18 35,-61 m -4,-50 43,116 m -118,-115 -36,48 25,51 m -38,-102 -1,106 m -204,-115 -2,111 m -24,-115 51,3 m 92,117 c -41,-5 -58,-97 1,-115 36,7 47,106 -1,115 z"</t>
  </si>
  <si>
    <t>d="m 31720,22621 3,-100 m 0,51 65,-1 2,-43 m -212,102 8,-124 67,129 4,-127 m -135,-13 -9,127 m -41,-126 -39,50 19,64 m -36,-122 -11,126 m -129,-27 69,-18 m -67,19 44,-113 34,134 m -142,-92 c 57,-24 46,-68 -1,-59 l -5,133 m -85,-140 -2,140 m -28,-145 59,4 m -105,-4 c -64,21 -41,123 -2,135 m -123,-5 c -38,-7 -42,-123 8,-144 39,11 35,140 -8,144 z"</t>
  </si>
  <si>
    <t>d="m 32344,21331 -77,20 48,-100 54,119 m -203,-9 c -42,-5 -36,-89 9,-111 44,8 49,101 -9,111 z m -101,-118 v 100 m -30,-99 69,3"</t>
  </si>
  <si>
    <t>d="m 28461,21446 72,-2 m 6,-98 c -127,22 -111,195 8,188 m -201,-97 c 107,-67 37,-141 -23,-95 l -1,202 c 49,29 151,-60 24,-107 z m 333,102 c -66,-9 -87,-153 6,-183 58,11 71,168 -6,183 z m -27,-98 51,4 m 100,53 81,1 m -89,8 65,-143 41,179 m 214,-150 -12,158 m 101,-112 -26,117 m 88,2 -71,-167 m 114,77 h 42 m 8,-68 c -51,15 -63,130 3,159 m 74,-49 55,3 m -75,51 48,-160 34,166 m -473,-201 -59,-5 v 174"</t>
  </si>
  <si>
    <t>d="m 27546,21902 -2,136 m 88,-8 1,-133 109,133 v -120"</t>
  </si>
  <si>
    <t>d="m 28529,24574 c 43,47 40,85 19,85 -20,0 -26,-36 15,-87 m 289,7 c 55,44 46,84 18,81 -27,-3 -24,-40 33,-79 m -135,-22 -47,2 2,100 m -265,-83 2,78 m -21,-87 h 39 m 180,69 -50,21 28,-94 38,96 m 128,-92 v 88 m -414,17 c -31,-5 -41,-83 3,-100 28,6 34,92 -3,100 z m 537,55 c -52,13 -33,70 -1,78 m -90,4 c -42,-4 -55,-78 4,-94 37,6 44,87 -4,94 z m -121,-49 c 63,-14 42,-47 -9,-41 l 3,87 m -77,10 c -46,-5 -62,-88 5,-107 41,7 49,98 -5,107 z m -123,-102 -31,43 26,50 m -40,-100 -1,103 m 86,-99 2,94 m -140,-103 2,118 m -95,-52 c 68,-33 37,-89 -8,-85 l -5,145 c 26,3 87,-34 13,-60 z"</t>
  </si>
  <si>
    <t>d="m 2082.5,12531 -40.2,-48 3.6,66 m -764.2,-521 94,135 m -30,-37 -108.2,23 64.2,-82 m 125.7,-45 2.6,139 m 70.7,16 -2.4,-135 82.2,134 -4,-137 m 90.5,-7 c -1.2,1 -24.5,259 63.6,67 91,207 58.4,-61 57.5,-64 m 66.4,143 -7.7,-148 85.8,154 -5,-160 m 80,76 h 101 m 1.8,76 -2.2,-139 m -106.9,-7 3.1,147 m 156,-76 c 2.5,0 53.9,-2 53.9,-2 m 0,-53 c -84.2,13 -74.1,106 1.7,131 m 141.5,-135 -69.9,-4 -1.1,135 m -37.8,84 61.8,102 m -17.2,-17 -107.9,45 63.3,-105 m -142.2,-24 c -76.4,11 -66.4,98 -1.9,120 m -204.8,-124 43.7,69 48.3,-69 m -48.6,136 1.9,-64 m -147.1,68 c -52.1,-6 -68.9,-116 4.8,-140 45.8,9 55.4,129 -4.8,140 z m -148.2,-140 -5.4,138 m -52.6,-145 114,5 m -167.9,-5 c -101.3,12 -88,111 -2.5,136 m -195.7,-151 29.9,59 36.2,-60 m -38,141 0.3,-80 m -99.9,-74 -60,-4 -1,151 m 629.7,166 h 115.2 m 0.8,81 -2.4,-139 m -116.7,15 v 125 m -62.1,3 -56.3,-134 -54.1,132"</t>
  </si>
  <si>
    <t>d="m 4527.1,13249 14.4,-98 m 257.7,39 h -3.8 m -95.7,-25 c -102.7,-31 -122.8,98 -31.6,100 m 107.5,22 h 3.6"</t>
  </si>
  <si>
    <t>d="m 5960,13407 h 4.9 m -102.7,-96 h 3.8 m 88.7,14 c -101.1,12 -97.3,107 -11.9,130 m -271,-175 53.2,160 m -28.1,-42 -87.3,23 69.4,-114 m -137.9,111 -27.4,-150 -67.6,141 m 360.7,-106 -4.7,149 m -616.6,-214 46.9,156 m -55.6,-11 81.9,-140 m -190.5,58 c 85,-31 64.3,-86 -2.6,-101 l -25.1,163 m -145,-43 80.9,-4 m -93.8,30 57.3,-134 51.8,146 m 330.2,-42 c 3,0 64,-2 64,-2 m 15.6,-69 c -110.6,18 -136.3,140 -13.6,165"</t>
  </si>
  <si>
    <t>d="m 6885.5,12523 -82.9,117 109.4,-39 m -38.6,-125 67.1,180 m 866,286 -5.2,-161 114,166 -5,-160 m 84.5,-250 -1.3,161 m -117.6,-45 -102.6,48 81.2,-167 46.1,171 m -166.9,-170 -48.8,72 33.1,57 m -54.5,-140 -1,172 m -184,241 c -65,-8 -86,-138 6,-166 57,10 69,153 -6,166 z m -73.6,-99 144.8,4 m -200.8,-92 2,182 m -66.3,-10 -45.1,-174 -59.8,169 m 366.5,-234 c -65,-7 -86,-137 6,-166 57,11 69,153 -6,166 z m -151.5,-169 -3.4,171 m -54.6,-178 114,5 m -326,151 -54,-172 -52,169 m 216.6,-156 81.2,176 m -44.6,-62 -98.2,50 54.2,-114 55.5,-12 m -514.1,-61 -72.2,-3 -3.2,168 m 401.2,230 -103.8,24 68.8,-161 51.8,175 m -154.1,-180 -37.5,78 33.2,47 m -58.3,-130 2.1,163 m -148.4,-86 c 3,0 64,-2 64,-2 m 0,-75 c -100,16 -88,140 2,171 m -193.8,-163 -69.2,140 137.3,6 z m -251.2,-30 c -76.4,78 15,227 54.5,99 32.1,133 116.7,-5 69,-71 m -287.9,-17 -73.9,134 160.7,1 z m 430,-72 -44.1,-168 -71.9,160 m -96.9,-129 -82.9,117 109.4,-39 m -38.6,-125 50.5,166 m -146.4,-166 -58.4,-4 -0.9,169 m 1412,305 c -65,-7 -86,-137 6,-166 57,11 69,153 -6,166 z"</t>
  </si>
  <si>
    <t>d="m 8429.4,9978.1 84.3,152.9 m -34.1,-52 -121.7,47 76,-105 m 1002.8,550 c -101.3,15 -89,133 -2.5,162 m -201.1,-169 93,165 m -37.8,-28 -138.1,27 90.9,-138 m -124.6,30 c -3.3,-46 -144.6,-48 -144.6,1 1.6,61 144.6,59 144.6,-1 z m -70.7,-91 -1.6,186 m -231.7,-324 c -48.2,-5 -63.6,-111 4.3,-136 42.7,10 51.4,126 -4.3,136 z m 153.1,-94 c -80.3,12 -70.5,107 -2,130 m 86,-29 32.9,34 26.7,-34 m -70.2,40 47.2,-128 40.5,127 m 38.7,-122 138.4,21 m -106.2,-16 -13.5,136 m 91.9,-124 -2.6,124 m 134.9,-118 c -82,11 -72,97 -2,118 m 66.3,-106 89.2,132 m -33.2,-46 -79,34 41,-85 m 347.9,-227 84.5,150 m -44.2,-32 -107.4,31 71.5,-106 m -172.3,93 c -78.1,-13 -69.7,-127 4.7,-152 45.3,9 54.8,139 -4.7,152 z m -75.1,-109 144.9,16 m -310.3,72 1.5,-147 111.5,154 -4.8,-158 m -260.5,59 54.4,-5 m 10.9,-74 c -91.3,15 -102.4,130 -23.6,166 m -231.4,-28 -2.6,-152 88.1,150 18.1,-145 m -301.7,-40 c -85.7,76 -26.4,254 36.7,111 84.6,157 126.4,-24 59.2,-92 m -314.6,91 8.1,-141 83.1,147 8.3,-151 m -155.4,-19.4 -7,159.4 m -14.5,203 7.4,-123 94,143 14.2,-136 m -246.6,-28 31.3,64 47.7,-46 m -47.6,119 -1.7,-76 m -209,54 16,-132 84.8,144 5.2,-150"</t>
  </si>
  <si>
    <t>d="m 12780,8239.1 36,143.7 m -15,-32.8 -71,27.4 47,-100 m -79,-8.8 -22,54.4 15,27 m -38,-112.3 -9,129.5 m 481,-78.8 1,123 m -46,-9.3 -36,-138.1 -66,130.5 m -38,-2.4 -23,-152.5 -59,146.1 m -330,-164.3 52,138.2 m -26,-40.5 -87,20.7 70,-86.7 m -119,98.2 3,-145.9 -45,95.2 -53,-95.2 -5,141.5 m -108,-68.6 c 89,-23.1 67,-107.3 -4,-99.9 l -10,156.8 m -116,-106 c 2,0 51,-2.5 51,-2.5 m 13,-53.1 c -89,-6.4 -82,106.4 -12,133.3 m -190,-21 c -55,-7.3 -73,-114.4 6,-137.8 46,8.5 57,126.8 -6,137.8 z m -85,-70.1 169,0.9 m 471,298.2 c 76,-14.2 74,-103.8 -4,-96.7 l -9,144.1 m 153,22 c -56,-5.2 -75,-141.4 -2,-135.1 66,16.6 67,126.6 2,135.1 z m 114,-77.2 83,-2.2 m 2,100 16,-147.9 m -98,-9.8 -28,142.5 m 254,-117.2 c -89,-3.4 -91,110.5 -14,119.1"</t>
  </si>
  <si>
    <t>d="m 35419,12072 c 2,31 -7,107 42,131 m -4304,-450 11,215 m -107,-196 189,-11 m 4063,210 15,220 m -634,-474 13,158 m -341,-203 c -51,57 -40,216 38,212 m 80,-92 c 55,200 164,73 106,-79 m -2376,-188 11,85 m 1814,575 -88,-174 -64,180 121,-57 m -586,-273 92,-14 m -124,60 c 37,-72 54,-129 85,-214 32,103 23,135 70,205 m -1013,-66 130,2 m -182,76 c 46,-75 88,-150 105,-233 28,104 77,162 120,233 m 897,92 200,213 m -220,-2 238,-210 m -1456,-231 c 121,9 124,-100 -3,-79 l 12,221 m 2220,79 76,81 55,-89 m -65,249 8,-151 m -3510,-330 11,215 m -107,-196 189,-11 m 2196,455 c -88,-1 -88,-110 17,-230 64,64 66,220 -17,230 z m 604,-519 c -71,82 14,276 89,140 94,125 153,-51 84,-136 m -2620,35 81,98 87,-93 m -81,203 v -111 m 1607,-142 8,207 m -53,-206 95,4 m -1882,272 c -91,-2 -93,-177 29,-212 81,17 85,211 -29,212 z m 2948,70 -59,82 41,23 m -80,-133 12,207 m 484,-213 c -93,19 -122,186 -24,217 m -1629,-306 -76,-229 -104,222 m 838,-126 94,-5 m -18,-86 c -115,22 -77,274 29,208 m -742,-223 15,229 m -1429,-380 126,-3 m 2,109 -4,-190 m -128,23 v 172 m -224,-90 c 124,-77 91,-104 -14,-88 l 4,185 m 534,87 15,220 m 2834,274 c -87,-2 -71,-175 21,-222 69,29 81,229 -21,222 z m -401,7 c -70,3 -75,-163 7,-211 46,31 71,211 -7,211 z m -1737,-469 147,-5 m 6,139 -16,-223 m -150,-13 12,254 m 904,-224 c -111,49 -72,275 37,184 m -2552,-321 110,-5 m -19,-111 c -138,70 -81,211 27,215 m 721,-193 11,168 m 3245,463 c -15,-100 -211,-72 -202,0 2,85 203,91 202,0 z m -93,-106 -9,250 m -3189,-472 c -191,-52 -184,184 -65,185 m 2358,279 -90,-214 -83,223 m -1811,-515 c -211,-17 -135,239 -1,197"</t>
  </si>
  <si>
    <t>d="m 34544,17787 -1,-29 m -46,-4 92,5 m 57,218 c -64,-8 -63,-166 28,-198 58,13 58,194 -28,198 z m 116,-195 144,9 m -113,10 -22,172 m 96,-171 -20,180 m 134,-101 84,12 m -20,115 35,-208 m -95,-1 -35,206 m 277,17 -27,-194 -81,185 m 204,16 c -85,-11 -44,-156 19,-183 57,11 56,170 -19,183 z m 100,-171 23,76 60,-76 m -64,180 8,-104 m 109,-29 c -71,13 -48,112 -12,146 m 85,-169 -13,186 m 58,3 25,-189 75,200 19,-185"</t>
  </si>
  <si>
    <t>d="m 37960,16646 2,182 m -616,-92 h 108 m -1,100 -2,-197 m -110,22 v 176 m 182,-10 6,-166 100,172 -2,-176 m 94,-3 2,182 m 164,-174 -53,60 52,91 m -74,-166 -1,174 m 289,0 c -65,-7 -86,-131 6,-160 57,11 69,147 -6,160 z m 95,-149 54,45 42,-49 m -49,166 7,-117"</t>
  </si>
  <si>
    <t>d="m 37701,20911 -3,6 m 86,35 -3,6 m -221,-95 c -70,1 -103,60 -65,101 m 128,22 -78,1 104,-107 -22,159 m 113,-103 -59,129 m 163,-74 c -36,-4 -130,73 -51,111"</t>
  </si>
  <si>
    <t>d="m 38404,21729 51,-1 -68,80 66,-1 -73,82 75,-3 m 313,-177 c -52,17 -47,129 19,128 m -145,-124 v 137 m -91,14 c -48,-11 -78,-101 -6,-125 45,11 55,114 6,125 z"</t>
  </si>
  <si>
    <t>d="m 39265,19599 106,11 m -98,-90 -13,161 m 920,-18 38,65 67,-41 m -86,129 19,-85 m -155,64 c -51,-4 -34,-106 26,-143 47,12 23,132 -26,143 z m -169,-33 29,-133 54,150 15,-141 m -131,-14 -25,127 m -472,-57 16,-157 m 327,203 56,-148 22,164 m -135,-181 27,80 37,-67 m -42,155 8,-88 m -130,39 56,5 m -75,24 66,-149 22,158 m -187,-180 100,10 m -84,-4 -14,139 m 73,-137 -18,146 m 691,-43 38,65 67,-41 m -86,129 13,-66 m -149,45 c -51,-4 -34,-106 26,-143 47,12 23,132 -26,143 z m -169,-33 29,-133 54,150 15,-141 m -131,-14 -25,127 m -472,-57 16,-157 m 327,203 56,-148 22,164 m -135,-181 27,80 37,-67 m -42,155 8,-88 m -130,39 56,5 m -75,24 66,-149 22,158 m -187,-180 100,10 m -84,-4 -14,139 m 73,-137 -18,146"</t>
  </si>
  <si>
    <t>d="m 39978,20434 c -50,-6 -66,-126 5,-152 44,10 53,140 -5,152 z m 360,-79 c -91,21 -77,141 -10,144 m -541,-229 116,8 m -99,18 -12,113 m 82,-121 -11,119 m -178,-151 c 49,65 46,140 4,139 -42,-1 -27,-90 38,-136 m -155,136 11,-154 -62,69 -59,-76 -17,159 m -105,-97 c 74,0 73,-76 -4,-76 l -10,168 m -117,-101 h 34 m 14,-69 c -100,16 -87,116 3,147 m 974,-50 -28,169 m -159,-47 66,-148 35,189"</t>
  </si>
  <si>
    <t>d="m 32336,14622 13,-1 m -90,2 14,-1 m -230,3 h 15 m 723,65 h 95 m -2,82 -5,-148 m -95,7 v 141 m 738,-27 c -62,-7 -82,-118 6,-146 54,11 66,133 -6,146 z m -264,-135 150,3 m -112,3 -4,129 m 80,-128 -3,124 m -244,-71 51,-3 m -5,-55 c -79,13 -65,109 6,135 m -112,4 -48,-133 -46,130 m -1128,262 -59,-135 -74,119 m 190,-38 64,-2 m -3,-81 c -100,16 -88,129 2,160 m 192,-11 -3,-153 -53,60 -71,-69 -3,162 m 208,-81 h 103 m 1,93 -3,-161 m -110,2 5,159 m 253,-169 c -114,29 -88,153 -3,155 m 70,-68 64,-2 m -5,-87 c -84,40 -80,147 2,166 m 107,-4 -3,-158 103,156 -5,-160 m -103,-121 -111,30 66,-141 54,137 m -179,-68 c 65,-27 44,-86 -8,-75 l 2,158 m -80,-154 c -87,20 -35,141 11,150 m -154,-121 14,131 m -138,4 c -65,-7 -97,-134 -5,-163 57,11 80,150 5,163 z m -114,-117 -52,53 c 42,-4 43,27 48,56 m -67,-136 13,146 m -192,-102 h 112 m 10,103 -11,-150 m -105,8 v 143 m -72,1 -49,-138 -69,141 m -59,-408 146,3 m -117,16 4,150 m 78,-161 11,158 m 113,-93 c 3,0 64,-2 64,-2 m 14,-69 c -129,-10 -110,167 -12,165 m 226,1 -70,-172 -64,161 m 231,1 c -65,-8 -86,-138 6,-166 57,10 69,153 -6,166 z m -51,-81 97,-2 m 123,79 c -65,-7 -86,-137 6,-166 57,11 69,153 -6,166 z m 115,1 -6,-167 103,156 -5,-160 m 79,-8 7,174 m -39,-170 68,-6 m 67,-10 2,182 m 96,-174 2,168 m -42,-172 86,-9 m 85,10 c -98,69 -4,245 34,119 40,120 143,-35 63,-91 m 156,94 -76,37 53,-158 56,150 m 208,8 -3,-166 -62,90 -70,-90 5,167 m 267,-166 68,166 m -24,-44 -120,42 87,-122 m 7,-224 82,-2 m 0,-64 c -123,16 -127,160 2,160 m -236,-63 -107,54 104,-145 42,139 m -283,28 c -65,-8 -86,-138 6,-166 57,10 69,153 -6,166 z m -88,-91 175,-2 m -371,86 -12,-160 112,158 -5,-160 m -295,73 78,-2 m 0,-63 c -128,-14 -121,148 2,156 m -163,13 -3,-166 -62,90 -64,-90 5,170 m -90,-167 10,166 m -169,-164 -50,164 141,-3 z m -125,3 2,163 m -61,-88 c -2,-41 -132,-42 -132,1 1,52 132,51 132,-1 z m -64,-79 -2,162 m -117,-55 -152,55 104,-144 63,142 m -299,-66 c 103,-22 64,-97 -12,-88 l 3,186"</t>
  </si>
  <si>
    <t>d="m 28767,17428 h 19 m -40,-383 h 12 m -111,-2 h 10 m -13,-387 h 21 m -1063,118 c 39,9 101,-32 17,-61 77,-45 30,-82 -24,-70 m 553,-89 -79,24 46,-132 45,144 m 623,-143 48,62 41,-74 m -40,141 -2,-56 m -947,-10 c 54,-2 63,-75 -7,-65 0,-2 2,97 4,138 m 1046,-9 2,-135 97,129 -2,-125 m -389,139 -5,-137 95,126 -4,-132 m -334,59 c 1,0 31,1 31,1 m -5,-58 c -52,50 -35,99 6,132 m -116,-76 31,2 m 17,-61 c -91,31 -50,155 -17,139 m -126,-58 c 80,-33 49,-92 -14,-74 l 13,143 c 30,4 104,-37 1,-69 z m 649,134 c -78,63 4,211 42,73 26,128 136,34 48,-62 m -220,58 c 1,0 47,-1 47,-1 m -6,-69 c -81,9 -79,133 6,131 m -883,-66 c 85,-24 38,-80 -20,-71 l 4,138 m 137,0 c -37,-5 -50,-118 4,-134 33,7 39,126 -4,134 z m 530,-15 49,-27 m -69,37 57,-124 36,132 m -176,-59 c 91,-20 59,-86 -3,-79 l 2,140 c 24,0 107,-50 1,-61 z m 42,-226 89,-1 m -1,74 -9,-136 m -84,5 3,119 m -746,-61 80,-12 m 6,98 -2,-144 m -86,6 -6,130 m 12,120 76,4 m 6,86 -6,-145 m -78,-3 1,146 m 654,76 -2,118 m -31,-120 c 16,1 20,2 71,0 m -48,-117 -77,34 47,-122 40,120 m -143,-128 c -68,10 -67,115 2,126 m -111,-126 c -77,8 -40,115 2,125 m 1007,-121 c -102,-30 -147,120 -32,137 m 188,580 -5,-124 89,123 -5,-126 m -1297,246 -69,45 46,-143 38,135 m 114,198 -4,-117 73,116 -4,-118 m 163,-193 -57,137 81,-4 z m 327,268 h 92 m -9,92 3,-142 m -87,1 -8,134 m -54,-135 -8,138 m 378,-125 -8,138 m -110,-137 v 136 m -37,-140 75,4 m -942,-787 v 117 m -38,-120 77,3 m 781,571 v 136 m -45,-138 83,2 m 608,-375 c -64,16 -54,95 11,116 m -107,-46 -86,47 65,-124 38,118 m -148,-117 -8,115 m -617,-291 c -68,10 -59,91 -1,110 m -186,-69 81,-2 m 1,68 2,-117 m -84,1 v 113 m 289,-103 -6,115 m -31,-118 89,5 m -761,322 -6,133 m -30,-136 93,3 m -181,402 87,5 m -70,-2 -7,114 m 58,-111 -5,109 m 952,121 c -74,12 -65,110 -2,134 m 238,-314 c -74,12 -65,110 -2,134 m -2,191 c -45,-6 -61,-104 3,-126 40,10 48,115 -3,126 z m 106,-181 c -44,-8 -59,-122 3,-147 38,11 46,134 -3,147 z m 102,132 c 68,-22 48,-70 -11,-60 l 5,127 m -108,-73 c 68,-22 48,-70 -11,-60 l 5,127 m 137,-240 c 81,-24 62,-105 -4,-94 l 1,138 m 189,206 -4,-129 71,128 -4,-130 m -461,-503 c -35,-6 -47,-104 3,-126 31,9 37,116 -3,126 z m -142,-129 -6,133 m -30,-136 93,3 m -185,107 c -41,-6 -55,-97 3,-118 36,8 43,108 -3,118 z m -191,0 2,-129 92,130 6,-122 m -151,-5 c -66,12 -57,102 -3,124 m -136,5 c -43,-6 -58,-110 4,-133 38,9 45,122 -4,133 z m -124,-77 c 68,-22 48,-70 -11,-60 l 5,127 m -160,-131 100,2 m -75,4 -2,127 m 53,-127 -2,124 m 1200,630 -80,31 59,-123 36,129 m -1403,-317 -80,31 50,-117 42,120 m 336,-9 -64,23 58,-119 18,130 m -310,-821 -82,53 66,-129 28,129 m 36,122 -64,35 51,-118 38,131 m -56,146 -101,43 82,-135 40,137 m 988,-213 -69,30 48,-107 38,118 m 442,276 c -74,12 -65,110 -2,134 m -137,-8 c -40,-7 -53,-106 3,-129 35,10 42,118 -3,129 z m -129,-68 c 81,-24 56,-75 -10,-64 l 1,138 m -373,-586 c -35,-6 -47,-99 3,-120 31,8 37,110 -3,120 z m 19,46 -70,123 127,3 z m -351,8 2,110 m 135,803 c -59,1 -63,-103 -6,-127 35,10 39,119 6,127 z m -296,-147 99,5 m -86,2 -2,130 m 49,-130 20,137 m 612,-517 105,2 m -80,4 -2,142 m 57,-142 -2,139 m 242,82 -8,138 m -616,-850 -77,34 59,-119 28,117 m -603,675 c 1,0 55,-2 55,-2 m 13,-52 c -83,12 -83,107 -10,133 m -261,-341 107,3 m -81,3 -7,132 m 62,-135 2,134 m 483,346 c 84,-21 58,-65 -10,-56 l -5,125 m -452,-160 -6,139 m 672,-881 28,49 27,-51 m -26,104 -3,-56 m -879,-15 c 71,-18 50,-56 -11,-48 l 5,101 m 295,-92 6,110 m -38,-114 63,2 m 463,114 c -36,-5 -48,-90 3,-109 32,7 38,100 -3,109 z m -589,-298 23,48 36,-47 m -34,127 v -77 m 67,890 -5,136 m -24,-140 78,4 m -64,-257 c -57,-2 -53,-106 3,-129 35,10 42,118 -3,129 z m 350,24 -4,-143 71,142 -4,-144 m -296,-330 h 80 m 0,64 -1,-110 m -81,-4 -4,118 m 204,468 -74,129 93,1 z m -21,-580 c -68,10 -59,91 -1,110 m -141,742 -84,32 75,-123 27,138 m -493,-169 87,4 -109,134 75,3 m 77,-68 c 0,0 53,-2 53,-2 m 0,-54 c -80,11 -67,110 2,137 m -51,-898 4,110 m 856,360 h 92 m 1,71 -2,-144 m -93,14 v 131 m 198,-138 c -64,13 -56,122 -2,148 m -151,337 c 68,-28 58,-78 -15,-71 l 1,125 c 63,23 97,-40 14,-54 z m -501,-399 60,1 m -68,32 52,-141 37,141 m -970,-1029 c 77,-45 26,-85 -24,-70 l 7,131 c 39,9 101,-32 17,-61 z m 396,-71 c -68,10 -77,109 -19,129"</t>
  </si>
  <si>
    <t>d="m 30151,18106 v 3 m 1087,90 -15,105 m -89,-30 -65,21 33,-102 54,112 m -294,80 67,127 m -28,-33 -82,26 55,-84 m -371,-174 c -52,-7 -72,-101 1,-126 46,10 59,114 -1,126 z m 44,170 98,7 m 3,59 5,-120 m -102,-2 -4,119 m 257,-258 73,5 m -3,67 14,-126 m -74,-7 -26,117 m 246,-105 c -15,35 -59,57 -59,57 0,0 38,29 48,56 m -65,-116 -11,133 m -212,-159 -1,8 m -368,102 c -50,-9 -57,-109 8,-135 57,10 50,122 -8,135 z m -36,-64 67,1 m -229,148 -5,128 m 561,-20 c 86,0 100,-100 -1,-93 l -3,136 m -480,-81 h 34 m 8,-60 c -61,22 -65,98 5,122 m 119,9 c -65,-8 -88,-113 4,-141 57,10 71,128 -4,141 z m -46,-65 120,-3 m -282,-244 41,6 m 5,-67 c -53,8 -77,103 -5,127 m -152,-133 -2,130 m -54,-136 v 6 m 590,111 c 109,8 67,-108 -8,-88 l -7,145"</t>
  </si>
  <si>
    <t>d="m 27395,22321 38,125 m 93,-175 84,-1 -97,170 70,3 m 157,-189 71,184 m -24,-44 -107,50 68,-150"</t>
  </si>
  <si>
    <t>d="m 30291,17117 v 14 m 184,-2 h 83 l -84,54 67,5 -76,59 h 88 m -684,-53 -59,20 55,-113 34,130 m 57,-69 c 66,-23 42,-42 -3,-58 l -11,119 m 147,-35 -68,30 44,-118 40,127 m 115,-100 -64,101 110,6 z m 119,59 49,-1 m 0,-62 c -77,13 -67,100 2,123 m 233,-54 h 76 m 0,56 -2,-110 m -78,-5 v 115 m 161,-106 c -58,9 -50,89 0,108 m -149,184 c -50,-6 -66,-106 5,-128 44,8 53,118 -5,128 z m -217,-146 -59,137 107,2 z m -148,92 -54,41 49,-121 35,117 m -155,-62 c 65,-20 40,-47 -14,-66 l 7,142 m -72,-34 -71,20 36,-124 50,130 m 442,-120 -8,128 m 217,-130 6,128 m -903,-8 c -44,-5 -60,-104 2,-129 38,9 48,118 -2,129 z m 90,-130 3,138"</t>
  </si>
  <si>
    <t>d="m 32970,17564 2,38 m -95,79 7,-112 42,44 m -164,154 27,36 m -1231,-46 c 65,-24 48,-75 -6,-66 l -6,129 m 179,-111 88,-1 -111,115 82,-1 m -129,-124 -7,119 m -262,-143 -5,136 m -91,-137 -63,131 105,1 z m -11,-319 82,1 m -103,37 88,-139 23,152 m 957,27 92,4 m -106,18 74,-134 49,149 m -292,-12 4,-158 95,158 2,-139 m -309,-21 c -50,70 18,203 56,91 29,124 98,-17 65,-82 m -210,129 1,-157 -76,82 -66,-85 -8,148 m -145,-88 c 2,0 49,6 49,6 m 22,-73 c -91,-4 -100,130 -21,139 m -111,-143 c -74,4 -73,118 -9,140 m 737,531 c -60,13 -44,87 -2,114 m -98,-113 -4,104 m -101,-69 46,4 m 3,-55 c -77,12 -67,99 2,123 m -170,-10 6,-118 62,120 7,-116 m 337,136 c -46,-4 -59,-92 2,-118 44,8 55,108 -2,118 z m -43,-59 83,2 m 324,50 c -8,-34 2,-77 -54,-82 l -41,97 m -83,-33 -101,20 54,-98 56,115 m -760,-101 h 91 m -6,63 3,-114 m -90,-5 -4,113 m -271,-210 c -37,-6 -45,-95 7,-118 33,8 36,108 -7,118 z m 434,25 c -50,-5 -66,-105 5,-127 43,8 53,117 -5,127 z m 80,-113 41,43 56,-46 m -58,131 3,-77 m 155,-51 c -76,9 -64,84 -24,116 m 172,-10 -110,15 75,-111 52,134 m 229,-120 2,140 m 139,-133 -60,-3 -1,127 m 133,-262 c 70,-17 47,-53 -10,-47 l 2,99 m -131,-56 38,-3 m 0,-49 c -67,16 -47,107 1,123 m -126,-127 c -74,26 -58,100 5,106 m -229,-62 h 89 m 2,70 -3,-121 m -89,0 -2,122 m -105,-118 8,109 m -54,-113 90,3 m -142,-17 1,121 m -178,-122 107,4 m -79,2 -4,99 m 50,-98 -3,95 m -172,-73 c 2,0 36,-1 36,-1 m 9,-47 c -56,11 -58,92 -8,114 m -94,-115 c -74,10 -64,91 -2,110 m -102,-118 -7,106 m -47,-5 -25,-111 -59,109 m -63,-7 c -45,-5 -60,-90 4,-108 40,6 49,99 -4,108 z m -190,-122 112,2 m -84,3 -8,112 m 65,-111 -2,110 m 1099,231 -90,38 48,-119 49,125 m -854,37 -3,110 m -27,-114 70,3 m -140,-1 -7,108 m -98,-50 -79,59 18,-126 h 28 l 70,124 m -174,-108 -55,39 38,45 m -49,-98 -10,109"</t>
  </si>
  <si>
    <t>d="m 32371,18225 v 24 m 7,-84 -4,13 m -851,25 h 61 m 6,-77 c -99,16 -82,127 -14,163 m 188,14 -58,-180 -52,169 m 219,32 c -65,-7 -53,-143 10,-172 57,11 65,159 -10,172 z m 436,-23 -87,37 65,-172 61,183 m -174,-175 c -122,16 -106,144 -3,175 m -202,-199 46,83 49,-60 m -45,155 1,-98 m 560,-52 4,104 m -111,-94 -74,149 126,-14 z"</t>
  </si>
  <si>
    <t>d="m 29227,22114 v 12 m -663,66 60,-2 m -1,-72 c -90,15 -93,157 1,157 m 144,-164 -52,164 99,2 z m 487,159 30,-149 52,131 30,-130 m -200,6 -3,136 m -42,-141 v 10 m -50,100 -86,40 57,-148 42,143 m -189,-80 c 80,-16 47,-86 -9,-77 l 3,163"</t>
  </si>
  <si>
    <t>d="m 30991,21491 v 13 m -84,115 c -49,-5 -53,-90 9,-116 44,8 48,106 -9,116 z m 519,-306 41,58 33,-61 m -36,140 3,-88 m -199,74 4,-151 95,152 -1,-148 m -235,55 87,2 m 1,86 -3,-148 m -83,-13 v 150 m -55,-44 -90,38 44,-127 60,116 m -230,7 -1,-145 64,149 9,-147 m -128,-5 1,140 m 397,97 c -94,13 -73,126 6,129 m -668,-22 -1,-129 -46,86 -48,-86 -4,124 m 46,-350 -46,131 87,1 z m -100,94 -68,24 39,-124 41,140 m -125,-19 3,-134 -50,91 -52,-103 2,147 m 539,-24 c 67,-39 25,-106 -16,-94 l 3,159 c 30,7 97,-24 13,-65 z m -114,-32 h 27 m 4,-59 c -57,11 -70,137 13,150 m 88,216 4,-123 79,120 2,-123 m -223,57 h 78 m -3,65 1,-128 m -77,2 3,129 m 443,-119 -3,130 m 60,-120 v -11"</t>
  </si>
  <si>
    <t>d="m 30407,22379 79,3 -74,136 55,2 m -241,-16 -1,-129 -45,60 -53,-67 -9,147 m -91,-14 c -50,-6 -67,-121 4,-143 44,8 54,133 -4,143 z m -86,-117 -50,38 46,88 m -51,-146 -2,143 m -131,-152 43,79 42,-76 m -49,146 4,-72 m -93,-79 c -79,48 -60,131 19,153 m 967,15 3,-137 72,141 7,-140 m -220,-7 c -47,42 -23,213 23,108 42,97 84,-54 57,-102 m -298,-18 32,124 m -22,-20 -75,43 42,-120"</t>
  </si>
  <si>
    <t>d="m 27532,24746 55,138 m 511,-344 87,129 m -15,-11 -134,12 82,-77 m -575,-6 -23,33 18,41 m 133,-22 -90,26 66,-144 52,147 m 52,-144 1,140 m 67,-1 -3,-124 66,126 3,-129 m 74,64 h 38 m 3,-62 c -76,13 -84,96 -15,126 m -333,93 2,140 m 142,-136 c -93,12 -90,129 -11,153"</t>
  </si>
  <si>
    <t>d="m 29416,24487 31,-101 29,68 m -167,42 c 99,-29 74,-137 -4,-128 l -15,189"</t>
  </si>
  <si>
    <t>d="m 30135,24016 h 26 m 20,33 h 25 m -64,29 21,6 m 62,-6 h 51 m -238,-75 c 102,-36 56,-94 -12,-91 l -8,155 c 40,3 131,-36 20,-64 z m 863,75 -3,-137 94,144 -11,-148 m -198,150 c -48,-8 -64,-124 5,-151 47,9 73,135 -5,151 z m -99,-151 1,140 m -66,-14 -41,-133 -97,154 m -121,-149 37,53 72,-58 m -71,142 1,-82"</t>
  </si>
  <si>
    <t>d="m 32193,21716 -1,110 m -26,-114 54,3 m 138,29 c -27,2 -18,84 3,85 m 143,2 c -16,-12 -21,-53 0,-70 m -116,-15 60,84 m -53,-7 52,-72 m -149,55 -72,8 61,-79 22,98 m -251,-36 5,-103 54,109 7,-113 m -147,46 h 30 m -1,-40 c -38,10 -48,81 1,101 m -166,-131 97,5 m -64,3 -10,104 m 53,-104 v 102 m -139,-19 c -35,-5 -47,-87 4,-105 31,7 37,97 -4,105 z m -88,-106 -4,98 m -23,-102 54,3 m 258,311 4,-116 61,124 10,-117 m -169,109 c -50,-5 -66,-105 5,-127 44,8 53,117 -5,127 z m -195,-38 9,-109 82,117 7,-102"</t>
  </si>
  <si>
    <t>d="m 19745,16306 h 7 m 357,20 h 45 m -58,21 38,-95 39,97 m -194,-181 38,-1 m -52,23 50,-108 23,106 m -224,-91 1,99 m -97,-487 -52,85 14,36 m 219,-116 1,109 m 128,10 -38,-118 -43,110 m 555,537 v 0 l 2,-120 v 0 l 59,123 v 0 l -3,-120 v 0 m -921,-541 -53,-1 -2,115 m -248,-122 c 71,62 45,131 16,137 -30,-10 -41,-79 42,-135 m 819,552 1,109 m 156,-275 1,109 m -278,-416 1,47 m 403,72 c 71,62 45,131 16,137 -30,-10 -41,-79 42,-135 m -740,123 v 0 l 2,-127 v 0 l 85,130 v 0 l -4,-127 v 0 m -189,61 h 48 m -9,-44 c -40,-2 -57,75 2,93 m 514,82 -4,110 m -29,-114 66,2 m -220,-1 84,1 m -63,3 -1,92 m 43,-91 -1,89 m -676,-387 47,-1 m -64,25 61,-116 28,114 m -292,-113 -4,110 m -41,-117 96,6 m -313,22 1,96 m -42,-94 76,-27 m 195,192 40,51 38,-44 m -44,125 6,-81 m -107,72 c -51,-7 -51,-90 2,-107 32,7 50,99 -2,107 z m -29,-195 c -59,-8 -59,-103 2,-122 37,8 58,113 -2,122 z m 639,279 c -70,9 -60,83 -2,100 m 382,-227 -64,44 46,-118 37,120 m 223,315 h 58 m -76,21 64,-104 37,106 m -491,4 v 0 l 1,-111 v 0 l 74,107 v 0 l -5,-111 v 0 m -194,71 h 66 m -1,39 -1,-110 m -66,1 -2,110 m -88,3 c -51,-7 -51,-90 2,-107 32,7 50,99 -2,107 z m 590,180 c -51,-7 -51,-90 2,-107 32,7 50,99 -2,107 z m 465,-1 v 0 l 1,-111 v 0 l 75,112 v 0 l -4,-111 v 0 m -441,110 v 0 l 1,-111 v 0 l 64,107 v 0 l -4,-111 v 0 m -1578,-532 149,4 m -115,1 -2,107 m 70,-106 -1,104 m 2199,448 42,87 m -39,2 38,-89 m -1409,-675 c -1,-26 -99,-27 -99,1 1,36 99,35 99,-1 z m -47,-51 -1,107 m 859,598 40,43 38,-37 m -44,105 6,-68 m 268,68 c -51,-7 -51,-90 2,-107 32,7 50,99 -2,107 z m 90,-94 41,33 24,-28 m -29,84 5,-56 m -877,-56 -4,110 m -29,-114 66,2 m 1115,123 c -38,-4 -50,-79 3,-95 32,7 40,88 -3,95 z m 83,-2 7,-101 58,103 -1,-105 m -1067,-527 -35,-2 -10,116 m -132,3 -38,-118 -43,110 m -203,2 c -37,-6 -48,-95 3,-116 32,8 39,107 -3,116 z m -31,-46 58,-2 m 325,293 -51,47 36,40 m -49,-98 v 105 m 288,114 h 48 m -9,-44 c -40,-2 -57,75 2,93 m -721,-62 h 86 m 1,64 -2,-110 m -87,12 v 99 m 158,1 v 0 l 1,-111 v 0 l 89,114 v 0 l -4,-111 v 0 m 185,-466 c 2,0 37,-1 37,-1 m 0,-42 c -55,10 -45,86 2,107 m -703,480 h 58 m -76,21 50,-95 51,97 m -207,-93 -67,90 131,5 z m 146,-181 c -70,9 -60,83 -2,100 m 162,83 -30,38 33,52 m -45,-101 1,104 m 96,-369 c 46,-25 24,-65 -7,-62 l -3,107 c 18,1 59,-25 10,-45 z"</t>
  </si>
  <si>
    <t>d="m 18837,16979 h 105 m -390,3 h 94 m 455,3 31,57 47,-51 m -44,112 -2,-53 m -16,108 62,115 m -33,-34 -96,23 67,-104 m -261,99 -85,30 68,-121 42,122 m -129,-179 c -58,-8 -58,-102 2,-122 36,8 57,113 -2,122 z m 145,-133 -5,124 m -292,-115 1,116 m 426,1 c -61,-7 -61,-93 2,-111 38,7 59,103 -2,111 z m 237,-109 38,128 m -17,-40 -90,23 69,-111 m 216,4 -1,120 m -72,-133 -43,2 3,134 m 309,-130 37,57 36,-45 m -42,113 6,-68 m -118,73 c -50,-9 -50,-103 2,-122 32,8 49,112 -2,122 z m -44,59 40,43 52,-57 m -58,125 6,-68 m -97,69 c -57,-8 -57,-100 2,-119 36,8 56,110 -2,119 z m -127,-110 1,99 m -105,-51 c 62,-19 41,-61 -10,-54 l 3,116 m -330,-111 56,85 m -55,21 71,-105 m -336,-7 66,-5 -80,125 72,-8"</t>
  </si>
  <si>
    <t>d="m 7563.8,13230 v 17 m 409.2,22 83.6,160 m -73.5,-4 84.2,-165 m 90.2,8 c -80.6,75 4.3,251 48.5,95 41.8,158 118.5,-15 67.1,-86 m -363,-11 0.4,163 m -116.2,-105 c 88.2,-26 60.2,-85 -12.4,-74 l 3.1,157 m -156.5,-88 64,-2 m 6.2,-73 c -100,16 -94.2,138 -4.2,169 m -188.5,-175 -1.5,159 m -56.5,-166 -0.1,17"</t>
  </si>
  <si>
    <t>d="m 7196,15600 h 33.3 m 0.3,62 -1.5,-108 m -33.4,21 v 49 m -355.7,-60 74.6,95 m -68,2 70.5,-105 m 500.4,217 58.3,-10 m -81.6,28 71.9,-95 25.6,100 m -179.2,-36 c 81.9,-5 40.1,-70 1,-54 l -2.2,92 m -160,-80 c -48.5,48 33.2,113 49.2,39 38,87 89.7,-4 45.2,-51 m 338.2,-63 -9.5,-91 97,91 -4.5,-97 m -216.4,10 32,39 36.2,-41 m -42.9,94 4.4,-57 m -168.9,68 -2,-106 79.7,105 -0.3,-109 m -279.5,69 c 72.8,-16 46.9,-78 2.1,-66 l -3.5,109 m -53.2,-20 -82.1,18 52.4,-97 42.7,93 m -92.1,64 80.1,88 m -73.4,-6 76,-90"</t>
  </si>
  <si>
    <t>d="m 8299.4,15629 v 22 m 75.1,-7 h 31 m -79.6,-7 v 113 m 839.6,-259 v 27 m -969.6,-77 38.6,56 51.6,-63 m -54.3,134 0.4,-67 m 758.8,6 84.8,3 m 9.1,80 -2,-146 m -91.4,2 -3.1,146 m -59.8,-151 -71,-1 5.5,149 m -155,-89 h 91.1 m 0.9,83 -2.8,-144 m -92.8,4 3.1,143 m -189.6,-139 103.4,-3 m -75.5,6 -3.7,135 m 71.8,-134 -2.7,129 m -262.1,-82 h 103.7 m 1.1,82 -3.3,-141 m -102.6,-3 -3.1,145 m 504.9,123 c 76.7,-26 45.7,-64 -6.7,-60 l -5.6,115 c 29.3,2 93.9,-34 12.3,-55 z m -185.6,-49 c -42.8,49 11.4,167 50,48 34,112 126.3,27 62.5,-51 m -167.6,17 -40.7,28 33.5,45 m -49.2,-88 1.8,92 m -115.9,-20 63.8,6 m -79.3,12 53.1,-94 42.8,101 m -336.6,-116 36.4,49 47.2,-43 m -49.9,114 0.4,-67 m -116.5,57 c -44.4,-4 -58.7,-86 4.1,-104 38.9,7 47,96 -4.1,104 z m -129.1,-115 1.3,107 m -40.7,-111 88.4,5 m 112.1,-49 c -52.7,-5 -69.9,-118 4.9,-144 46.3,11 56.1,134 -4.9,144 z m -191.5,-155 130.8,4 m -97.6,2 -3.5,137 m 69.7,-136 -2.7,132 m -171.8,5 c -46.2,-4 -61.2,-117 4.1,-143 40.4,10 49,133 -4.1,143 z"</t>
  </si>
  <si>
    <t>d="m 8057.5,19096 c -65,-8 -86,-138 6,-166 57,10 69,153 -6,166 z m -99,-84 184.3,-16 m 1000.3,-91 c -120.7,15 -77.2,170 -2.9,161 m -146.8,-164 0.8,164 m -217.9,-177 162.2,3 m -121.2,3 -3.3,151 m 85.2,-150 -3.3,144 m -189.7,-160 c -116.7,15 -102.4,128 -2.8,156 m -160,-22 -106.7,51 81,-173 60.8,172 m -222.6,-68 c 103.7,-19 75.3,-103 -7,-97 l -0.3,172 m -141.8,-86 65.3,-3 m 4.7,-67 c -101,16 -93.8,133 -3.4,165"</t>
  </si>
  <si>
    <t>d="m 16904,20292 -3,-188 -49,101 -50,-101 -1,189 m -163,-209 v 21 m -92,-21 v 23 m -1097,-24 v 14 m -113,-15 v 15 m 1987,151 -95,40 68,-167 58,175 m -192,-176 -3,178 m -178,-5 5,-167 103,164 6,-170 m -701,105 24,32 32,-40 m -74,50 44,-159 34,164 m 57,-167 -2,169 m 73,-158 v 160 m -248,-151 -41,55 36,64 m -47,-145 v 176 m -135,-109 h 81 m 1,105 -3,-182 m -80,-1 -2,184 m 504,-10 74,-3 m -90,31 59,-168 44,160 m -630,-22 -31,-159 -34,166 m -129,-111 h 81 m 1,105 -2,-182 m -80,-1 -2,184 m -524,-173 2,175 m 249,-77 c 98,-42 54,-113 -11,-109 l 7,184 c 42,2 117,-45 4,-75 z m -93,33 -97,41 86,-167 43,165 m 173,-3 -3,-176 101,174 8,-174"</t>
  </si>
  <si>
    <t>d="m 15229,21502 v 23 m -39,-17 v 36 m -42,-39 c 0,12 0,11 0,11 m -519,-238 -1,139 m -71,-141 -39,-2 v 125 m -637,-148 h 14 m 1419,244 c -67,58 -51,141 -26,169 m -1074,-400 38,70 43,-68 m -8,146 -37,-80 m 188,178 -1,161 m -51,-166 103,4 m -132,-108 -3,-128 106,126 -5,-129 m -379,139 -2,-139 93,137 3,-133 m -329,119 c -44,-6 -58,-93 4,-112 38,7 46,103 -4,112 z m -35,-60 70,2 m 2196,242 c -71,63 -16,224 36,88 55,155 111,-31 24,-84 m -502,3 c 75,-26 52,-82 -11,-72 l 3,153 m -92,-159 -4,165 m -33,-171 73,4 m -1054,93 69,-3 m 0,-86 c -104,15 -108,153 1,153 m 92,-138 6,153 m -43,-158 73,4 m 71,12 c -70,68 8,201 58,94 67,124 143,-39 65,-98 m 241,84 c 2,0 44,-2 44,-2 m 0,-43 c -68,11 -48,106 13,127 m -210,-25 -3,-147 94,145 -5,-149 m -1137,-173 75,-2 m 0,70 5,-149 m -85,4 v 146 m 2296,328 -3,-158 103,156 -5,-160 m -794,-280 145,11 m -114,3 -5,106 m 84,-99 -4,95 m -310,246 68,-164 65,163 z m -98,-235 -2,-141 -48,76 -49,-76 -1,142 m -1420,-113 c 2,0 50,-2 50,-2 m 0,-45 c -75,11 -77,113 1,113 m 1667,-90 72,116 m -39,-34 -111,23 78,-105 m -529,2 -5,144 m -36,-150 82,2 m 112,103 -108,45 81,-145 c 0,0 31,93 49,136 m -322,-141 -5,141 m -36,-146 82,2 m -1136,-8 h -52 l 3,125 m 2155,41 c -57,-8 -57,-109 2,-130 35,9 55,121 -2,130 z m -457,-160 1,124 m 463,208 -103,63 85,-161 36,166 m 191,-135 -8,172 m -155,-184 116,2 m -72,4 -5,152 m 54,-151 -5,147"</t>
  </si>
  <si>
    <t>d="m 10980,19754 c 0,28 3,56 -9,80 m 96,-21 c 70,-21 44,-78 -14,-70 l 8,132 m 137,-41 -81,61 64,-164 40,139"</t>
  </si>
  <si>
    <t>d="m 6854.5,16762 v 15 m -151.4,-15 v 13 l -1.1,-1 m 688.8,466 c -93.8,13 -81.5,111 -2.3,135 m -538.2,-149 80.2,133 m -79.4,0 81.6,-134 m -23.9,-56 c -50,-6 -66.2,-143 4.6,-165 43.8,8 53,155 -4.6,165 z m -36.4,-94 116.6,-3 m 181.3,168 43.4,59 42.7,-61 m -45.8,139 2,-71 m -255.9,245 c -30,13 -95.6,37 -95.6,37 l 58.3,-138 56.2,135 m 93.5,-219 c -57.8,-6 -76.4,-115 5.3,-139 50.7,9 61.4,128 -5.3,139 z m 148.5,-206 c -54.2,-5 -71.6,-110 5,-133 47.5,8 57.5,122 -5,133 z m -167.7,-83 65.9,-1 m 0,-59 c -92.7,13 -80.6,139 1.6,145 m -356.9,-6 c -60.8,-6 -80.5,-113 5.6,-137 53.2,9 64.4,126 -5.6,137 z m -47.8,127 64,-1 m -3.3,-64 c -95.9,13 -99,131 1.5,131 m 681.7,-271 60.8,-1 m -11,-56 c -91.4,15 -83.3,145 12.6,145 m -146.6,-139 c -90.6,21 -53.5,121 1.2,133 m 185.9,-315 c -2.2,-42 -137.9,-43 -137.9,2 1.1,54 137.9,53 137.9,-2 z m -66.9,-80 -2.1,167 m -311.4,-160 c -74.8,33 -39,134 8,143 m -411.1,-156 1.6,160 m 157.6,-144 c -91.6,55 -11.1,203 46.9,102 84.8,114 138.8,-51 66.9,-106 m 214.3,64 h 94.6 m 1,90 -2.9,-155 m -94.5,2 v 156 m 48,676 -2.9,-141 86.2,141 -1.4,-145 m -245.1,133 -49.4,-140 -47.5,138 m 154.7,-142 1.6,150 m -508.9,-152 117.7,3 m -95.5,-1 -3.3,128 m 70.6,-124 -0.8,129 m 1447.3,-560 1.3,162 m -8.9,434 -63.2,-139 -49.2,141 m -584.9,-56 -69,40 46,-136 59.6,134 m 188.1,-359 c -88.3,19 -73.4,117 -2.7,135 m -121.4,-525 62.4,-2 m -0.8,-64 c -92.3,15 -95.4,141 1.5,141 m -99.1,89 46.9,65 56.7,-60 m -55.7,149 1.2,-78 m 933.6,402 1.6,140 m 579.5,-357 1.6,140 m -137.9,150 -41,28 32.5,43 m -49.5,-87 -0.8,91 m 125.8,-102 39.3,50 38.4,-52 m -37.2,107 -1.2,-55 m -310.7,158 54.2,102 73.4,-108 m -69.9,159 -1.3,-36 m -415.4,-127 -4.1,152 m -54.8,-157 h 123.6 m -346.8,-346 -3.1,-132 104.5,130 -5,-134 m 606.2,-314 -3.2,-153 107.6,151 -5.2,-156 m -565.1,477 -2.5,136 m -42.1,-141 87.6,4 m 146.4,85 -104.3,62 85.9,-151 56.2,155 m -281.7,-617 -68.8,-3 4.1,150 m -145.1,86 h -75 l 2.4,157 m 422.4,305 -62.1,-2 -1.1,154 m -688.9,75 -67.1,-3 -5.2,154 m 157.3,-333 c 2.1,0 59.3,-3 59.3,-3 m 0,-59 c -88.9,14 -91.8,150 1.4,150 m 828.7,-763 52.2,-1 m 7,-64 c -72.3,15 -105.6,127 -4.2,146 m 417.4,-79 53.4,-2 m 3.1,-67 c -80.2,13 -82.9,137 1.4,137 m -459.2,95 -66.6,3 2.3,166 m -221.1,-5 7.4,-158 116.9,157 -6.1,-162 m 242.7,296 -51.7,51 45.5,57 m -49.1,-110 -0.8,114 m -482.1,202 c -54.7,-6 -72.5,-125 5.2,-151 48,10 58.1,139 -5.2,151 z m 347.1,270 c -60.8,-7 -80.5,-136 5.6,-166 53.2,11 64.5,153 -5.6,166 z m -520.4,-966 c -58.6,-5 -77.6,-123 5.5,-149 51.4,10 62.2,138 -5.5,149 z m -188.5,237 c -54.4,-8 -72.1,-122 5.1,-148 47.7,9 57.7,136 -5.1,148 z m -97.5,-1 -60.4,-148 -70.3,149 m 340.6,153 -67.9,51 40.6,-118 72.8,140 m -5.7,436 -126.5,41 76,-152 80.5,147 m 568.8,-277 -87.8,51 48.4,-152 65,140 m 310.3,-237 -101,28 68.1,-143 51.8,142 m -668.5,-304 -95.5,55 50.4,-146 68.5,148 m -395,-248 -49.6,-141 -60.4,141 m -321.6,539 158.2,-1 m -113.8,8 -4.1,135 m 79.8,-134 -0.9,134 m 474.8,122 46,71 52.7,-66 m -61.8,146 9.1,-80 m -281,-331 44.8,49 46.6,-51 m -49.6,153 3,-102 m -233.2,-730 49.3,62 57.3,-65 m -58.7,138 2.2,-58 m 602.6,-8 h 108.3 m 1.9,78 -3.2,-154 m -108.3,1 v 156 m 476.7,172 h 125.9 m -0.9,68 -3.8,-154 m -125.9,1 v 157 m -1392.3,119 100.3,1 m 0.9,78 -2.6,-134 m -100.3,0 v 135 m -23.8,392 113.7,2 m 7.8,87 3.4,-153 m -130.4,-6 -4.4,154 m 346.6,-80 h 112 m 2.3,84 -3.3,-145 m -112,1 v 147 m 1060.7,-357 c -78.9,17 -55.8,120 -2.3,134 m -233.3,-858 c -86.8,54 -60.9,125 24.8,148 m 447.2,-150 c -77.9,14 -75.4,130 -2.2,157 m 81.7,83 c -123.5,15 -124.7,140 -0.6,169"</t>
  </si>
  <si>
    <t>class="redScript"</t>
  </si>
  <si>
    <t>d="m 31210,23508 c 90,72 85,130 41,130 -42,0 -55,-55 31,-133 m -114,225 c -64,21 -41,114 -2,126 m -168,-86 h 80 m 0,69 -4,-125 m -80,1 2,126 m -149,-4 -2,-120 88,118 -4,-121 m 194,-224 -3,148 m -41,-153 86,3 m -261,-8 127,3 m -95,3 -4,145 m 69,-144 -1,145 m -526,71 2,126 m -134,-132 c 45,26 71,71 82,131 m -25,-45 -94,22 57,-81 m -106,-30 1,118 m -151,-16 67,1 m -87,18 62,-120 39,132 m -285,-133 -39,50 c 50,23 43,42 10,68 m -27,-125 v 119 m 103,-124 103,2 m -77,4 -3,126 m 55,-126 v 127 m 558,-110 c -65,17 -69,105 -2,125 m 94,-125 -3,136 m -42,-141 88,4 m 51,-1 1,140 m -17,-372 47,90 54,-83 m -57,146 3,-63 m -90,-98 -68,1 3,153 m -82,-161 2,160 m -90,-50 -97,24 75,-134 45,154 m -171,-160 1,156 m -88,3 c -58,-6 -77,-129 4,-156 51,10 62,144 -4,156 z m -113,-92 c 64,-27 43,-85 -8,-74 l 2,159 m -106,1 c -49,-6 -64,-132 5,-159 43,10 51,147 -5,159 z"</t>
  </si>
  <si>
    <t>d="m 14395,22863 c -91,31 -139,69 -211,124 m 115,-53 c -143,-28 -215,-9 -323,47 m -87,-164 c -135,15 -135,157 -7,205 m -180,-198 2,202 m -144,-22 c -84,-9 -113,-151 7,-183 59,13 59,172 -7,183 z m -170,-192 2,195 m -144,5 c -63,-6 -68,-154 8,-192 58,12 67,178 -8,192 z m 195,-327 116,-16 m -139,68 89,-212 84,212 m 150,-207 -4,200 m -66,-204 126,1 m 104,-3 2,215 m 83,-203 179,4 m -140,5 -5,189 m 114,-189 -3,189 m 234,-27 -143,38 109,-205 70,212 m 100,-111 c 98,-36 68,-115 -14,-100 l 3,214 m 196,15 c -69,-13 -89,-187 8,-220 64,19 76,208 -8,220 z m 121,-218 1,224 m -1622,-50 v -208 l 124,205 3,-204"</t>
  </si>
  <si>
    <t>d="m 9302.7,11985 1.3,117 m 297.9,-101 49.5,120 m -10.3,-31 -83,25 46.4,-74 m -222.5,-50 c -41.6,57 14.5,177 56.1,76 59.1,108 101,-11 61.4,-70 m 97,200 1.2,117 m 295,98 c -66.4,14 -68.3,72 -10.6,73 m -153.4,-286 c -80,11 -85,106 -3.6,118 m 392.9,-275 35,48 27,-51 m -30,117 3,-66 m -285.1,39 -1,-122 89.9,127 -5.9,-125 m -249,122 0.5,-121 77.5,117 2,-119 m 264.1,136 c -47.5,-5 -63.1,-98 5,-119 42,8 52,109 -5,119 z m -316.7,349 c -41.8,-5 -56.8,-80 2.3,-99 36.6,7 45.9,90 -2.3,99 z m -137.2,-84 -0.5,71 m -36.8,-75 73.3,3 m -139.1,-217 -1.6,116 m -41.7,-121 90.7,1 m 430.9,145 v -108 l -56.2,74 -71.1,-82 -2.2,109 m 311.2,-14 -96,27 69,-104 50,101 m -947.6,-159 142.3,2 m -119.2,2 -4.1,110 m 93.6,-107 -1,111 m -147.3,-308 c 62,62 51.6,110 21.4,110 -29.6,0 -30.6,-46 28,-113 m -129.7,-7 -2.6,117 m -72.4,-122 -51.6,-2 -2,119 m -93.7,-50 -101.1,39 74.4,-97 m -3,-37 63.4,140 m -516.7,-22 c -48.6,-5 -64.3,-104 4.4,-125 42.7,8 51.7,115 -4.4,125 z m 140.5,-122 -2.5,120 m -42,-124 87.5,3 m 68.6,7 c 74.5,65 64.3,135 23.9,136 -40.4,1 -65.7,-70 43,-138 m -105.2,278 -94.5,47 63,-133 57.9,131 m -220.5,-139 -2.2,146 c 49.5,3 83.6,-36 18,-65 56.8,-36 34.8,-87 -15.8,-81 z m -125.9,7 c 73.2,68 60.6,131 24.9,131 -35,0 -46.8,-54 22.5,-129 m -76.2,-210 -2.2,119 m -36.2,-124 75.5,3 m -105.7,202 1.7,128 m -41.5,-134 85.2,2"</t>
  </si>
  <si>
    <t>d="m 34845,13220 13,13 m -246,976 19,19 m 655,-473 9,11 m -912,98 -44,54 c 105,81 4,132 90,218 m -110,-280 -3,144 m 1754,-489 v -173 l -57,89 -88,-84 4,168 m -545,-79 70,-2 m -3,-81 c -106,15 -111,164 -1,164 m 73,-169 154,4 m -116,4 2,154 m 77,-153 -2,159 m -253,-428 c -119,20 -108,167 7,174 m -186,-173 c -94,17 -99,153 3,176 m -297,-19 -1,-158 -57,107 -59,-107 5,163 m -537,-92 69,-1 m 0,-67 c -99,6 -104,169 4,169 m 96,-65 c 125,-24 96,-112 -4,-105 1,54 5,170 5,170 m 459,672 c 76,-7 68,-84 -15,-74 l 4,155 m 236,-227 c -67,-7 -93,-134 2,-160 59,10 76,149 -2,160 z m -361,228 c -66,-6 -87,-126 7,-152 57,9 70,141 -7,152 z m 604,-235 2,-156 -68,95 -70,-95 -6,157 m 261,-155 104,156 m -38,-58 -116,52 64,-109 m -394,-308 109,166 m -38,-45 -120,41 64,-113 m -139,-48 -56,76 41,73 m -64,-147 -1,151 m -173,-155 49,63 39,-64 m -34,161 -5,-97 m -389,-55 138,-5 m -103,11 -4,136 m 76,-135 -2,136 m -133,177 c -2,-45 -123,-46 -123,1 -1,79 122,70 123,-1 z m -60,-88 -1,180 m 251,11 c -58,-7 -75,-158 7,-185 51,9 58,173 -7,185 z m -86,-83 168,-1 m 59,560 4,-160 -67,63 -76,-60 -4,157 m 778,-46 h 79 m -130,44 85,-141 82,151 m -298,-73 c 120,-22 91,-105 -5,-98 l 5,164 m -134,-149 -3,153 m -54,-159 115,-2 m 221,-743 -4,145 m -53,-151 108,-3 m -248,515 -3,149 m -54,-155 112,5 m -200,-244 -3,167 m -48,-174 100,4 m 518,247 -95,3 3,154 m -199,-157 57,83 49,-81 m -50,162 1,-81 m -651,-445 c -62,-8 -82,-133 5,-160 54,11 65,147 -5,160 z m 1014,519 c -65,-8 -86,-134 5,-162 62,10 80,149 -5,162 z m -620,-774 c -62,-6 -75,-130 12,-157 53,11 59,145 -12,157 z m -738,263 c -49,-6 -65,-132 5,-159 50,11 66,150 -5,159 z m 1483,-92 78,-2 m -2,-72 c -117,16 -124,169 -2,169 m -1241,-361 h 132 m 1,100 -2,-172 m -136,-1 2,174 m 110,435 h 113 m 1,87 -5,-166 m -117,-1 5,167 m -187,155 h 132 m 0,77 -3,-153 m -135,-1 2,154 m 251,167 h 108 m 1,89 -2,-154 m -109,-11 -1,166 m 1061,-474 -1,-160 87,159 -2,-163 m -267,160 -5,-165 c 34,49 105,163 105,163 l -7,-168 m -162,-364 -5,-157 140,156 -7,-160 m 396,650 -84,51 45,-103 m -29,-52 97,154 m -652,-699 2,166"</t>
  </si>
  <si>
    <t>d="m 21702,15850 13,14 m 295,6 13,14 m -53,1 12,-115 42,73 41,-61 m -252,99 47,-107 55,105 m -256,5 c 0,-5 13,-119 13,-119 l 40,58 57,-52 -5,109 m 302,-279 c 2,5 21,84 21,84 m -129,-10 c 57,9 100,-84 4,-88 l -4,137 m -158,-8 53,-120 53,116 z m -122,-53 75,-3 m 3,-69 -3,133 m -78,-133 -1,138 v 0"</t>
  </si>
  <si>
    <t>d="m 12166,15377 -52,103 84,-25 m -1950,-81 h 94 m 0,102 -2,-176 m -94,2 v 176 m 215,-31 -68,39 55,-175 45,170 m 136,-169 -82,4 2,169 m 124,-172 3,182 m 197,-14 -53,-165 -55,173 m 139,-166 109,-1 m -90,9 -4,154 m 77,-153 -4,162 m 109,0 c -47,-7 -63,-143 4,-173 41,11 51,160 -4,173 z m 178,5 -47,-171 -46,168 m 142,-157 -4,164 m 98,-162 c -72,26 -52,147 -10,162 m 80,-150 -2,144 m 60,-94 h 42 m 6,-63 c -42,29 -95,148 5,162 m 76,-86 c 63,-29 43,-93 -8,-81 l 1,170 m 128,-3 c -55,-6 -72,-128 5,-154 47,10 57,142 -5,154 z m 71,-154 43,59 31,-62 m -36,152 1,-82 m 138,-54 c -85,36 -81,135 -2,153"</t>
  </si>
  <si>
    <t>d="m 10200,15721 -50,51 56,84 m -78,-186 2,198 m 199,-118 -78,125 m 128,-14 -69,-187 m 161,87 h 87 m 3,114 -4,-205 m -83,-7 -5,204 m 180,-94 c 90,-29 67,-111 -8,-98 l -3,185"</t>
  </si>
  <si>
    <t>class="redScriptBig"</t>
  </si>
  <si>
    <t>d="m 6621.8,18697 -6.3,7 m 158.3,53 -1.3,-309 -154.5,185 -116,-190 -8.8,311 m -222.6,-332 0.7,321 m -326.6,-309 162.8,326 m -69.3,-96 -147,78 83.1,-230"</t>
  </si>
  <si>
    <t>d="m 14918,22241 c 11,0 408,10 408,10 m 748,30 13,-343 200,343 28,-330 m -552,227 -249,67 169,-315 130,346 m -542,-57 -124,-308 -118,305 m -287,-371 c -253,-9 -215,406 -12,405 m -524,-409 c -215,185 -156,400 16,394 196,1 158,-344 -16,-394 z m -494,206 c 136,-84 149,-243 -51,-198 l -2,362"</t>
  </si>
  <si>
    <t>d="m 32156,20255 c -87,150 -85,267 94,318 m -661,-184 c 6,0 158,1 158,1 m 7,-159 c -255,-44 -280,340 -15,304 m -550,-8 12,-299 -174,154 -132,-178 -15,305 m -535,-321 103,110 115,-107 m -121,295 4,-174 m -427,-157 c -200,-32 -211,232 -42,282 m -456,-312 c -204,26 -196,240 -27,290 m -904,-138 c 143,-53 67,-146 -49,-129 l -5,246 m -441,-140 191,9 m -9,151 18,-280 m -236,-2 -11,272 m -219,-26 -87,-235 -143,239 m -152,-256 -168,99 129,154 m -158,-282 v 277 m 2170,-515 16,38 m -408,512 c -108,-14 -140,-206 14,-253 96,20 108,230 -14,253 z"</t>
  </si>
  <si>
    <t>d="m 18798,16592 v 13 m -229,-17 v 13 m 1115,19 209,274 -315,-8 m 26,-5 114,-208 m 596,127 -223,89 90,-254 203,240 m -1121,-263 97,95 89,-92 m -86,267 -3,-175 m -337,180 c -122,-13 -161,-232 9,-281 111,17 131,257 -9,281 z m -345,-293 -1,275"</t>
  </si>
  <si>
    <t>d="m 22125,3929.6 -112,-9.3 m 328,-631.3 -88,-187.5 m -85,1292.6 c -35,64.6 -93,121.7 -97,196.7 l 152,-99.5 m 35,31 -121,-183.4 m -20,-300.6 c -142,-27.6 -152,-177.5 2,-190 m -38,-176.8 c 2,-8.9 38,-179 38,-179 86,7.6 80,109.3 -13,90.6 m 152,-461.8 c 25,54.4 -51,130 -103,201.1 l 156,-84"</t>
  </si>
  <si>
    <t>class="yellowScript"</t>
  </si>
  <si>
    <t>d="m 12805,7468.5 44,58.9 45,-57.6 m -50,135.6 5,-78 m -173,73.5 c -71,-3.2 -78,-128.5 4,-152 54,8.5 66,142 -4,152 z m -193,-72.8 c 88,-8.4 70,-107 -7,-77.5 v 152.9 m -170,-53.7 61,-10.3 m -91,61.5 77,-141.6 37,140"</t>
  </si>
  <si>
    <t>class="whiteScriptLean"</t>
  </si>
  <si>
    <t>d="m 8696.8,15145 -36.1,87 m 127.8,7 -115.7,-146 m -194.9,58 h 86.1 m 0.8,85 -2.5,-146 m -86,1 v 147 m -114.1,-143 -0.4,143 c 77.5,12 69,-83 3.5,-70 67.5,-2 59.7,-79 -3.1,-73 z m -210.5,-10 c -95,65 -32.6,216 39.5,117 75.6,113 136.3,-42 65.9,-98 m -201.2,-20 -66.5,3 2.4,136 m -118.7,-72 c 65.4,-24 44.6,-77 -9.2,-67 l 2.3,143 m -157.1,-124 42.1,33 32.7,-36 m -35.9,130 3.2,-94 m -146.2,101 c -57.2,-7 -75.6,-116 5.2,-140 50.2,8 60.8,129 -5.2,140 z m -124.7,-140 2.2,138 m -29.8,-153 h 55.9"</t>
  </si>
  <si>
    <t>d="m 8097.4,16694 -2.5,-152 87.3,150 -4.2,-153 m -170.7,-4 1.6,164 m -163.9,-155 85.5,-2 -90.8,157 80.4,-2 m -156.8,-144 1.3,154 m -115,-90 c 64.1,-26 43.7,-84 -9,-74 l 2.3,156 m -152.3,-140 81.6,139 m -30,-37 -109.9,40 66,-100 m -103.1,-58 -65.4,4 2.3,149 m -110,-86 c 64.1,-25 43.8,-83 -9.2,-72 l 2.3,154 m -155.5,-151 38.2,89 43.7,-85 m -47.7,149 1.3,-66 m -125.2,55 c -50,-5 -66.1,-105 4.6,-127 43.9,8 53.1,117 -4.6,127 z m -133.3,-131 -2.4,135 m -42.2,-140 87.7,3"</t>
  </si>
  <si>
    <t>d="m 25492,7926.4 5,214 m 333,-37.2 -72,-164.2 -46,178.5 m -147,-162.9 c 101,66 128,171.9 40,179.3 -85,7 -20,-133.3 56,-211.1 m -255,9.6 -55,-0.1 8,212.7 m -92,-48.6 -140,43 87,-203.5 83,202 m -285,-198.1 46,93.1 64,-103.9 m -67,206.2 3,-102.3 m -165,125.5 c -67,-8.1 -129,-176.8 -1,-190.6 98,20.5 81,185.4 1,190.6 z m -320,23.9 c -75,-1.3 -110,-149.4 -11,-176.2 67,6.7 88,164.9 11,176.2 z m -190,-155.4 4,145.3 m -70,-146.1 119,-10.8 m 271,-15.2 6,177.3 m -52,-187 97,-16.3"</t>
  </si>
  <si>
    <t>d="m 10533,14342 c -56,17 -36,95 -2,104 m 144,-9 -36,-90 -36,89"</t>
  </si>
  <si>
    <t>d="m 8756.8,16058 39.6,1 m -55,18 37.6,-76 28.2,82 m 106.7,-4 -2.8,-67 -31.1,57 -32.3,-57 -0.4,67 m 116.3,-11 h 52 m -55.6,17 10.5,-76 59.5,75 m -339.4,-49 c 73.6,-5 27.1,-43 -4.6,-36 l 1.2,76"</t>
  </si>
  <si>
    <t>d="m 9928.5,15595 -73.8,28 37,-95 51.3,100 m -477.7,-101 -57,3 2.1,117 m 123.3,0 c -38,-5 -50.4,-92 3.5,-112 33.4,7 40.4,103 -3.5,112 z m 144.3,-61 c -1.1,-28 -69.7,-29 -69.7,1 0.4,37 69.7,36 69.7,-1 z m -33.8,-55 -1.1,114 m 88.3,-10 -1.8,-94 61,93 -3,-96"</t>
  </si>
  <si>
    <t>d="m 11043,18108 c 2,0 31,15 31,15 m 9,-48 c -30,-12 -58,69 -19,90 m 180,41 29,-90 41,104 24,-87 m -218,47 20,-87 30,98 27,-90 m 256,118 -75,11 66,-84 28,104 m -513,-101 c -43,-4 -47,-76 14,-95 37,7 35,87 -14,95 z m -103,-106 -19,98 m -3,-116 59,13"</t>
  </si>
  <si>
    <t>d="m 10682,18499 -33,43 28,49 m -42,-99 -1,102 m 1038,127 -14,-160 -70,145 m -34,-153 -29,147 m -4,-161 70,13 m -186,-27 c 58,93 50,194 -4,181 -54,-14 -26,-94 60,-181 m -141,50 c 53,-24 37,-81 -8,-71 l -21,173 m -93,-111 c 2,0 50,-2 50,-2 m 0,-62 c -91,-17 -85,156 -21,150"</t>
  </si>
  <si>
    <t>d="m 13922,18271 54,-1 m 7,-52 c -81,11 -84,106 1,106 m 77,-3 38,-109 44,107 m 50,169 -75,14 46,-85 50,98 m -158,-17 11,-85 -61,46 -52,-63 -3,102 m -111,-270 -25,30 29,39 m -38,-84 -2,115 m -138,63 -63,90 96,1 z m 62,-101 -94,30 71,-106 31,100 m 138,158 -88,28 64,-90 48,84"</t>
  </si>
  <si>
    <t>d="m 13768,19383 -2,93 m -37,-97 77,3 m 154,91 -46,21 31,-100 26,106 m 593,13 -86,16 51,-94 52,93 m -281,-32 -53,17 36,-99 26,106 m 71,-101 v 101 c 69,9 62,-59 4,-50 59,-1 53,-55 -4,-51 z m -36,-139 37,33 31,-34 m -33,78 2,-39 m 73,47 -1,-85 55,84 -3,-87 m -488,221 v -84 l 59,89 5,-102 m 162,-48 v -68 l 66,67 -4,-57 m -178,208 -2,-93 68,103 -3,-106 m -343,84 c -44,-4 -51,-87 11,-104 38,6 39,97 -11,104 z m 273,-186 h 63 m 1,43 -3,-75 m -62,1 v 75 m -479,84 h 68 m -2,42 -2,-103 m -68,0 v 104 m -83,-110 v 113 c 68,10 60,-66 3,-56 59,-1 52,-62 -3,-57 z m 427,-105 v 84 c 64,8 57,-49 2,-40 57,-2 49,-48 -2,-44 z m -139,4 c -55,26 -9,98 36,52 55,55 92,-16 41,-44 m -214,54 v -79 l 70,78 -3,-70 m -165,58 h 40 m -50,8 27,-77 31,76"</t>
  </si>
  <si>
    <t>d="m 15554,17619 h 69 m -90,27 60,-122 43,121 m -205,3 c -56,-7 -67,-111 6,-133 55,11 68,129 -6,133 z m -14,-66 h 24 m -131,35 -79,26 45,-114 54,112 m -219,-63 c 108,-7 85,-86 11,-85 l -17,162 m -57,-96 c 2,-50 -109,-42 -109,-2 0,50 108,73 109,2 z m -53,-68 -7,146 m -168,-89 52,-3 m 16,-52 c -111,-5 -96,138 -13,138"</t>
  </si>
  <si>
    <t>d="m 16682,17863 c 0,0 7,-85 6,-128 l 65,128 -3,-132 m -57,351 v -141 l -47,81 -50,-81 -12,131 m 11,199 c -53,-5 -67,-111 6,-138 59,9 71,126 -6,138 z m -62,-71 101,3 m -125,-476 c -67,51 3,179 46,101 69,91 129,-46 64,-91 m 144,471 h 96 m -1,60 -2,-130 m -92,5 -5,125 m 51,-333 90,131 m -27,-19 -104,23 54,-95 m -10,-156 h 81 m 2,73 -3,-125 m -83,1 v 126 m -346,36 68,138 m -29,-31 -112,21 81,-92 m -2,174 c -95,17 -79,98 -3,112 m -202,-135 c 83,69 70,131 30,131 -40,0 -50,-52 28,-126 m 85,-358 c -2,-39 -103,-43 -103,-2 1,51 103,53 103,2 z m -44,-79 -13,148 m -11,145 c 72,-21 51,-72 -10,-64 l -2,141 m -188,-358 90,129 m -32,-29 -78,36 37,-100 m 11,324 6,-146 71,144 9,-148 m -43,241 -34,33 28,50 m -40,-111 -3,114 m -134,-56 h 79 m -5,57 -2,-125 m -69,-12 -12,139 m 19,-278 h 42 m 15,-57 c -52,13 -82,112 -15,139 m -27,-226 -1,-128 -47,109 -57,-101 -2,129 m -122,-152 55,133 m -20,-16 -82,17 56,-100 m -103,24 c 71,-24 48,-78 -10,-69 l 3,146"</t>
  </si>
  <si>
    <t>d="m 6758.7,14607 1.3,120 m -97.6,-60 c 56,-20 38.2,-66 -8,-58 l 2,123 m 172.8,-126 58.8,2 -52.5,119 51,-9 m 56.9,-64 54.1,-2 m 0,-58 c -81.1,10 -93.7,116 -8.7,116 m 54.9,-123 8,101 m 65.1,-12 -9.7,-93 91.1,83 -4.4,-103 m -361.9,-129 -87.1,40 58.6,-121 62,125 m -160.8,-111 -62.5,-3 -1.3,118"</t>
  </si>
  <si>
    <t>d="m 4394.4,14500 2.7,-124 -73.7,86 68.9,-1 m 1136.5,104 v 106 m -539.5,-105 1.5,109 m -582.6,-1 c -40.6,-4 -53.7,-91 3.8,-110 35.6,7 43.1,102 -3.8,110 z M 5799,14537 c -64,21 -17.5,93 21.1,105 m -149.3,-21 -61.1,26 34.8,-101 52.4,117 m -243.3,-20 -65,16 35.6,-85 50.9,89 m -807.4,-186 h -61.1 l 50.4,-84 25.9,124 m 64.9,104 h 64.4 m 0.6,59 -2,-101 m -64.3,0 v 102 m 174.1,-111 c -78.1,9 -67.7,86 -1.9,104 m -259.5,-103 -1.6,99 m -27.9,-103 58,3 m -193.1,106 -2.1,-112 71.6,110 -3.5,-113 m 724.3,7 -36.8,103 78.3,2 z m -134.4,-3 30.4,37 23.7,-40 m -25.9,106 2.2,-65 m -106.9,72 c -44,-5 -58,-90 4,-109 38.5,7 46.6,101 -4,109 z m -618.7,-181 11.8,-148 65.1,146 11.8,-124"</t>
  </si>
  <si>
    <t>d="m 5302.2,15086 5.5,-97 78.5,127 m -78.9,-278 -2.2,-105 43.7,49 m -726.5,-25 1.5,106 m -205.1,183 c 56,-20 38.2,-66 -7.9,-58 m 736.6,-240 39.2,69 49.5,-75 m -49,117 -3.3,-44 m -157.8,43 -2.2,-105 70.3,104 -3.3,-107 m -204.6,47 h 81.8 m 0.8,60 -2.5,-105 m -81.7,2 v 104 m -105.3,5 -0.8,-101 -47.6,68 -49.1,-68 -2.4,102 m -178.3,-109 -0.4,110 c 76.4,20 56.3,-34 3.7,-53 59.6,-11 58.3,-64 -3.3,-57 z m -81,84 -58.8,28 36.2,-111 52.6,113 m 120.1,245 -77.5,-7 61.2,-91 44.7,115 m 483.4,-133 -7.2,127 m -37.4,-133 87.7,4 m -211.3,1 -0.9,126 m -43.7,-132 87.7,4 m -292.7,-7 -0.3,132 c 78.8,11 70.2,-77 3.5,-65 68.6,-2 60.7,-73 -3.2,-67 z m 112.6,14 1.6,119"</t>
  </si>
  <si>
    <t>d="m 5506.3,14784 3.1,64 m -36,-61 c -34.6,8 -27.6,65 -1.5,68 m 348.2,-65 h 34.2 m -1.8,-40 c -41.7,10 -34.6,83 19,103 m 73.9,-9 -2.3,-110 76.6,109 -3.7,-112 m 91.7,101 c -41.7,-4 -55.2,-83 3.9,-101 36.6,7 44.3,94 -3.9,101 z m 135.3,-39 -61.5,28 34.1,-114 56.3,105 m 51.8,-118 13.9,117 m 59.5,-10 -12.9,-113 99.2,90 -15.8,-100 m -17.1,182 c -50.3,16 -28,92 8.1,96 m -115.2,20 c -33.2,-4 -44,-79 3.1,-96 31.1,7 59.1,95 -3.1,96 z m -91.7,-70 4.8,71 m -40.8,-75 75.1,-8 m -202.6,13 c -65.8,37 -22.5,127 27.4,68 52.4,67 94.5,-24 45.7,-58 m -193.2,7 -0.3,96 c 69.8,8 62.2,-56 3.2,-48 60.7,-1 53.7,-52 -2.9,-48 z m -71,5 1.8,84 m -42.2,-71 -35.1,31 29.3,36 m -37,-70 -0.6,76 m -117.6,-36 h 57.1 m -1.1,44 -1.6,-103 m -57,1 v 103 m -75.3,-168 -44.4,-92 -35.2,95 m 138,-102 c -62.1,42 -10.4,138 36.8,72 49.4,76 87.6,-21 41.6,-59"</t>
  </si>
  <si>
    <t>d="m 9275.8,14845 c -60.8,36 -20.6,127 25.6,68 48.7,68 87.2,-25 41.9,-59 m 63.3,99 -2,-104 67.9,103 -3.3,-106 m -679.5,14 c 56,-21 38.2,-66 -7.9,-58 l 2,122 m 96.6,-41 h 24.7 m 9.7,-52 c -46.5,13 -50.7,95 -9.7,115 m 299.6,-2 -0.6,-111 -39.6,75 -40.8,-75 -2,112 m -52.3,9 -0.7,-119 -49.8,56 -38.2,-46 -2.2,110"</t>
  </si>
  <si>
    <t>d="m 9460.9,15121 -44.2,-1 m -2.2,-72 1.1,132 -1.1,-5 m -352.4,11 -35.6,-122 -34.2,120 m 216.1,-135 46.5,-1 -58.8,127 52.1,-1 m 47.3,-12 58.8,-3 m -74.9,16 47.6,-95 39.8,94 m 159.7,-81 -32.9,43 46.4,40 m -63.1,-122 1.5,135 m 417.6,-76 c 2,0 24.2,0 24.2,0 m -1.3,-44 c -29.5,10 -36.6,90 1.2,112 m 87.9,5 c -42,-6 -55.6,-100 4,-121 37,8 45,112 -4,121 z m -10,-59 h 17 m 89,-10 h 78 m 1,73 -2,-125 m -79,1 v 126 m 205,-7 -35,-114 -35,112 m -444.3,-110 -0.4,113 c 67.6,10 60.2,-65 3.1,-55 58.8,-1 52,-63 -2.7,-58 z m -142.8,103 -35.6,-113 -34.2,111 m 130.1,-111 1.3,120 m -630.8,-129 c 63.6,63 64.5,126 33.5,126 -30.3,0 -48.4,-53 11.7,-122"</t>
  </si>
  <si>
    <t>d="m 9003.5,14710 -68.7,31 40.2,-112 41.9,99 m -88.9,-64 c -0.8,-27 -71,-19 -71,10 0.9,35 71,25 71,-10 z m -37,-34 6.6,98 m 819.6,-257 v 99 m -43.1,-47 -56.5,29 54.6,-78 7.6,94 m -116.5,-86 c -0.8,-27 -72.1,-28 -72.1,1 0.9,35 72.1,34 72.1,-1 z m -37,-34 v 86 m -199.1,-44 59.6,1 m 6.7,-48 -1.1,87 m -68.5,-83 3.3,82 m -159.1,-6 12.1,-95 75.2,88 2.2,-88 m -584.5,46 -34.2,-1 m 183.3,-19 c -1,-31 -86,-32 -86,1 1,41 86,40 86,-1 z m -44.2,-39 0.1,100 m 964.1,131 c -60.9,21 -51.4,113 -1.9,115 m -146.9,-258 c 37.8,-15 25.8,-50 -5.3,-44 l 1.3,94 m -695.8,-66 c 56,-20 38.2,-66 -8,-58 l 5.3,93 m 121.3,-103 c -54.7,28 2.1,125 46,67 52.8,67 90.2,-41 43.7,-76 m 567,301 -24.9,18 29.6,31 m -33.3,-101 -0.6,104 m -68.7,1 c -32.7,-5 -43.3,-93 3,-112 28.6,8 34.7,103 -3,112 z m -910.7,-337 c -32.3,8 -40.2,70 1.4,87 m 1.7,132 c 2,0 25.5,0 25.5,0 m -1.4,-39 c -31.1,10 -38.6,79 1.4,97 m 58.1,8 -2,-104 67.9,103 -3.3,-106 m 635.6,147 -1.9,-104 67.8,103 -3.2,-106 m -448.6,31 h 61 m 0.6,75 -1.8,-128 m -61,0 v 129 m 170.9,-5 -35.6,-113 -34.3,111 m 144.3,-11 c -42.9,-6 -56.7,-91 3.9,-110 37.6,7 45.5,101 -3.9,110 z m -10.4,-54 h 17.5 m 119.1,-188 c 2.1,0 26.5,0 26.5,0 m -1.4,-35 c -32.3,9 -40.2,71 1.4,88 m -79.7,141 h 24.8 m 4.2,-46 c -30.2,10 -43,89 -4.2,109 m 345.3,-190 10.2,-83 32.1,74"</t>
  </si>
  <si>
    <t>d="m 12186,14996 c 90,-18 68,-86 -3,-80 l 2,123 m -1048,-31 -2,-64 71,64 -3,-66 m -1135,42 -1,-100 53,102 7,-103 m 380,-152 h 42 m 0,69 -1,-119 m -42,0 v 121 m -546.8,-275 -27.1,54 m 42.9,2 -26,-103 m -132.6,75 h 36.7 m -42.3,29 21.9,-107 31.9,106 m 29.1,-69 1.6,69 m 2131.7,363 h 66 m 1,74 -2,-127 m -67,1 v 128 m -70,-11 -1,-109 -47,74 -47,-74 -3,110 m -109,-60 c 2,0 25,0 25,0 m -1,-42 c -30,11 -38,85 1,105 m -1222,-127 -7,117 m -122,-119 66,2 m -58,2 -2,107 m 51,-106 v 107 m 526,-36 h 61 m 2,40 -2,-67 m -61,1 v 68 m -100,-31 29,4 m -47,34 38,-93 36,96 m -172,-7 14,-111 49,118 -3,-106 m -143,-18 c 53,63 28,115 16,115 -12,0 -39,-49 21,-118 m -122,-5 -2,117 m -36,-121 75,3 m -255,-152 h 69 m 0,67 -2,-115 m -68,0 v 117 m 252,-190 -2,-104 68,103 -3,-106 m -438,4 c -43,61 13,136 44,39 42,103 77,18 51,-38 m 320,242 h 38 m -20,-52 c -30,11 -38,85 1,106 m -74,-122 c -60,11 -52,98 -1,119 m -433,-133 c -81,10 -70,95 -2,115 m 98,-105 -2,116 m -36,-120 75,3 m -363.2,65 -55.2,20 30.9,-100 51.5,115 m -163.1,-8 c -27.1,-5 -35.7,-95 2.4,-113 23.7,7 28.6,105 -2.4,113 z m -6.6,-56 h 11.1 m 62.9,276 -35.6,-113 -34.3,111 m 589.6,-386 -2,-104 68,103 -3,-105 m -308,440 h 66 m 1,74 -2,-127 m -67,1 v 128 m -229.2,-80 h 68.2 m 3,52 -2,-110 m -68.7,1 v 111 m 123.7,-432 -48,30 29,-103 31,109 m 136,12 v -106 l -40,71 -41,-71 -2,107 m 414,-59 c 2,0 25,0 25,0 m -2,-42 c -30,11 -37,85 2,106 m -269,336 c 2,0 29,0 29,0 m -2,-40 c -36,11 -44,78 2,97 m -282,-282 c 1,0 24,0 24,0 m -1,-42 c -30,10 -38,85 1,105"</t>
  </si>
  <si>
    <t>d="m 9218.7,16574 h 19.6 m -1,-36 c -23.9,10 -29.7,72 1,90 m -159.5,-19 29.3,8 m -50.7,18 29,-104 25.4,111 m -588.9,-245 44.9,5 m -67.9,8 58.8,-74 28.4,106 m 298.6,81 1.3,120 m -201.1,-32 65.2,6 m -80.4,12 58.7,-98 25.4,111 m 266.1,-13 -0.6,-96 -40.3,64 -41.7,-64 -2,96 m -149.9,-190 -0.7,-111 -39.5,75 -40.9,-75 -2,112 m 139.1,-13 54.2,-5 m -66.3,22 52.5,-95 14.4,95 m 320.8,-57 h 69.3 m 0.7,63 -2,-110 m -69.4,1 v 111 m -46.4,-2 -0.5,-98 -30.4,66 -31.6,-66 -1.5,99 m -80,-62 h 24.8 m -1.3,-42 c -30.2,11 -37.5,85 1.3,106 m -95.1,-9 c -34.8,-5 -46.1,-93 3.2,-111 30.6,7 37,103 -3.2,111 z m -8.4,-55 h 14.2 m 204.4,256 c -33.7,-19 -26.8,-101 3.9,-109 26.5,6 27.8,101 -3.9,109 z m -10.4,-54 h 17.5 m -378,-6 c 56.2,-20 57.9,-73 -7.9,-58 l 2,123 m -152.4,-270 c 57.1,-19 39,-61 -8,-53 l 1.9,112"</t>
  </si>
  <si>
    <t>d="m 9194.4,15934 -29.4,2 1.5,75 m 129.4,132 2.4,-56 53,43 -2.6,-56 m -155.6,15 c -40.2,18 -19,78 20.1,39 36.4,41 53.4,-18 32.1,-39 m -11.4,-93 46.7,-7 m -55.8,30 36.2,-97 30.8,95 m 162.7,-36 37.1,1 m -57,25 32.2,-89 48.7,94 m -161.8,-85 -0.3,83 c 54,7 48.2,-49 2.5,-41 47,-1 41.6,-46 -2.2,-42 z"</t>
  </si>
  <si>
    <t>d="m 9998.5,17000 c 38.5,21 38.5,86 1.5,114 -42.5,-33 -46.2,-77 -1.5,-114 z m -50,2 c -35.6,35 -48.1,76 -1.6,104 m 276.1,-811 4,132 m -778.5,378 -0.6,97 m -37.6,-102 75.1,4 m 71.7,2 c -18.7,48 6.4,170 40.9,75 54.9,87 65.9,-17 37.2,-68 m 117.4,19 -32.9,43 27.6,50 m -43.7,-121 0.9,124 m 97,-37 44.9,9 m -55.4,30 40,-114 45.6,119 m 47.5,-122 1.3,119 m 115.6,1 -36,-114 -33.9,112 m -138.2,112 h 37.4 m 12.1,-42 c -45.6,10 -70.7,83 -12.1,102 m -87.3,4 -0.7,-88 -40.7,59 -42,-59 -2.1,88 m -133.8,-39 60.2,1 m -81.8,32 54.4,-103 50.2,102 m -225.3,-7 -2.6,-85 87.6,97 -4.3,-99 m 560.9,102 -2,-108 67,107 -4,-111 m 100,292 -1,-93 64,92 -4,-94 m -206,6 c -55,29 -9,130 35,70 53,70 90,-34 58,-68 m -153,-29 1,105 m -88.8,-41 c 57.7,-19 39.4,-58 -8.2,-51 l 2.1,106 m -78.3,-5 c -42.8,-4 -56.7,-90 4,-109 37.6,7 45.5,101 -4,109 z m -152.8,-5 -2,-104 67.9,103 -3.3,-106 m -321.9,-4 -2.2,116 m -36.1,-121 75.2,4 m 69.7,-13 c -71.2,47 -24.4,158 29.6,86 56.7,83 102.2,-31 49.5,-73 m -162.9,361 2,76 m -27.5,-85 h 51.7 m 56.6,32 h 26.3 m -1.4,-36 c -32.6,10 -39.1,92 20.2,88 m 39.9,-92 98.6,2 m -73.6,3 -2.7,98 m 52.7,-98 -0.7,99 m 74.3,-20 46.5,-2 m -58.6,20 41.6,-93 31.6,92 m 40,-92 38.5,50 44.1,-49 m -48.2,86 6.1,-51 m 191.5,-4 h 27 m -1,-32 c -34,10 -45,82 1,81 m -98,-85 c -55,18 -35.1,92 -2,103 m 187,-11 -2,-83 70,82 -3,-84 m -141,-78 70,1 m -79,14 43,-96 46,95 m -156,-79 -35,26 35,38 m -50,-88 -1,102 m -143.9,-101 36.9,67 42.2,-66 m -46.1,116 1.3,-51 m -116.6,46 c -42.8,-5 -56.7,-90 4,-110 37.5,8 45.4,101 -4,110 z m -110.3,-117 -3.7,102 m -34.5,-106 75.1,3 m -188.8,1 35.6,50 27.7,-53 m -30.4,120 2.7,-66 m -147.5,23 69.8,2 m -89.8,8 65,-79 40.9,109 m 589.4,-955 32,59 31,-62 m -30,120 -7,-57 m -119,28 50,1 m -68.5,39 51.5,-125 36,123 m -217.5,-126 96.2,2 m -71.8,3 -2.6,107 m 51.4,-106 -0.7,106 m -164.3,-62 h 24.8 m 9.6,-45 c -30.2,10 -48.4,88 -9.6,108 m -293.2,5 c -35.5,-5 -47.1,-92 3.4,-112 31.1,8 37.7,103 -3.4,112 z m 220,-115 c -80.4,11 -69.8,95 -1.9,115 m -120.5,0 c -42.8,-5 -56.7,-90 4,-109 37.5,7 45.5,101 -4,109 z m -10.3,-54 h 17.4 m 476,-202 c 2,0 41,-2 41,-2 m -6,-74 c -61,12 -53,148 19,129 m -175.3,-120 75.3,-1 -80,110 71,-1 m -150.5,-26 -77.1,33 38.8,-120 64,119 m -192.8,-117 1.4,120 m -45.8,-102 -33,43 27.6,49 m -42.1,-98 -0.6,102 m -72.3,-113 c -69.1,28 -41,116 -6.7,128 m 777.1,-219 -3,-100 91,99 -4,-102 m -147,-20 1,120 m -55,4 v -123 l -51,82 -51,-82 -3,124 m -88.5,-16 -70.8,26 41.9,-131 50.4,119 m -133.6,-107 1.3,120 m -152.4,-7 -2.5,-108 83.4,107 -4.1,-111 m -192.1,52 c 1.9,0 24.7,0 24.7,0 m 12.8,-58 c -40.1,6 -67.2,113 -9.7,142 m -138.6,-121 -0.3,113 c 67.6,10 60.2,-66 3.1,-56 58.8,-1 52,-62 -2.8,-57 z"</t>
  </si>
  <si>
    <t>d="m 10680,17793 c 53,-5 43,-60 -3,-59 l 2,76 m -44,-2 -79,9 39,-83 53,91 m -263,-54 c 2,0 41,-2 41,-2 m 0,-38 c -61,10 -64,96 1,96 m -149,202 -2,-105 75,107 -3,-105 m 160,-176 -1,67 m -24,-75 h 51 m -222,-7 -8,80 m -19,-89 h 54 m -117,94 c -33,-4 -43,-77 3,-93 29,6 36,86 -3,93 z m -24,212 c -43,-4 -58,-77 3,-96 37,7 46,88 -3,96 z m -98,-105 1,94 m -27,-105 h 51 m -6,-185 2,84 m -27,-94 h 51"</t>
  </si>
  <si>
    <t>d="m 11705,18304 c 2,0 52,-2 52,-2 m 11,-71 c -69,8 -87,135 -15,130 m 703,102 13,-112 60,107 24,-108 m -703,36 c -42,-6 -58,-121 3,-140 37,7 47,131 -3,140 z m -11,-70 23,6 m 426,13 c -15,12 -63,136 40,80 39,89 110,-3 80,-62 m -248,-2 c 66,1 57,-57 6,-60 l -12,125 m -196,-154 c -72,47 -20,172 45,78 29,110 103,61 71,-61 m -487,-76 -15,122 c 68,35 61,-57 4,-47 59,-2 66,-80 11,-75 z"</t>
  </si>
  <si>
    <t>d="m 12554,19210 -2,20 m 84,457 70,1 m -77,15 48,-91 49,89 m 55,-81 -2,87 m 217,-71 1,70 m -110,21 c -44,-5 -58,-78 4,-95 38,7 46,87 -4,95 z m -100,-458 -35,18 27,50 m -41,-110 -13,119 m -112,-62 c 2,0 56,10 56,10 m -2,-54 c -81,11 -84,106 1,106 m 142,-202 10,-160 100,164 11,-156 m -286,-36 43,84 40,-66 m -50,163 5,-87 m -22,385 c -80,11 -70,95 -2,116 m 252,14 3,-109 84,115 9,-108 m -187,59 -94,34 51,-121 72,123 m -376,-445 13,-152 77,161 15,-157 m -64,637 -1,93 c 78,8 70,-55 4,-46 67,-1 60,-51 -3,-47 z m -90,54 -65,15 56,-72 20,85 m -127,-67 -41,19 45,27 m -43,-77 -9,86 m -77,-67 -19,12 36,41 m -54,-90 -1,100 m -63,-26 -73,18 52,-86 47,99 m -144,-13 -1,-91 -40,61 -51,-74 -18,91 m -50,-90 1,94 m -89,-1 c -43,-5 -57,-91 4,-110 37,7 45,101 -4,110 z m 99,-170 70,1 m -88,12 63,-114 40,113 m 28,-104 26,39 32,-25 m -36,96 4,-74 m -204,-62 -2,116 m -37,-121 76,4 m 296,30 -2,116 m -36,-121 75,3 m 57,68 h 85 m 6,48 -3,-107 m -83,1 v 108 m 198,-93 c -79,7 -87,78 -18,121 m 93,-65 h 97 m 1,62 -3,-106 m -98,1 v 107 m 26,-227 -101,22 73,-122 54,124 m -198,-7 c -42,-8 -55,-112 4,-135 37,8 44,124 -4,135 z m -10,-67 h 17 m -100,-66 -12,123 m -92,-127 -46,124 82,-1 z m -187,-29 c -70,60 -24,203 29,110 46,86 105,-43 55,-94 m -185,118 2,-141 -39,75 -41,-75 -9,136 m 580,-272 h 63 m -1,92 20,-166 m -84,-2 -15,159 m -119,-23 -1,-149 -37,99 -30,-112 -11,162 m -58,-167 -12,166 m -105,-109 h 34 m 9,-61 c -60,1 -66,137 -9,147 m -562,-53 v -144 l -48,78 -37,-85 -10,152 m 186,-141 c -69,63 -24,218 28,117 58,114 109,-45 66,-97 m 105,26 -46,137 72,1 z m 95,54 58,9 m 8,-76 c -86,15 -98,154 -8,154"</t>
  </si>
  <si>
    <t>d="m 10380,18983 45,1 m 8,-82 c -108,55 -61,144 -24,157 m -1018.1,-227 -0.3,174 c 69.9,15 62.3,-102 3.2,-86 60.8,-2 53.9,-95 -2.9,-88 z m 149.1,10 c -38.8,17 -48.1,139 1.6,173 m -31.7,-105 h 31.7 m 93.6,-58 h 45.9 m -23.3,16 1.8,145 m 149.3,16 c -55.7,-7 -73.7,-133 5.1,-161 48.8,11 59.1,148 -5.1,161 z m 192.1,-1 -1,-155 -37.6,106 -39,-106 -2,157 m 182.6,-146 c -47,16 -59,124 1,155 m -37,-93 h 37 m 144,96 -34,-141 -34,139 m 182,-159 -59,2 -2,157 m -266,64 62,-2 -56,98 h 54 m 43,-97 -3,94 m 86,-94 c -47,27 -69,56 -8,92"</t>
  </si>
  <si>
    <t>d="m 10931,19102 c -42,-6 -55,-109 4,-133 37,9 44,123 -4,133 z m -10,-65 h 17 m 48,138 1,120 m 163,-32 38,3 m -58,33 47,-107 44,110 m -154,-17 c -43,-5 -57,-91 3,-110 38,7 46,101 -3,110 z m -11,-54 h 18 m 101,-125 16,-127 -51,67 -53,-70 -2,129 m -60,-140 1,135 m -128,86 -39,112 74,1 z m -140,90 42,-2 m -46,23 29,-127 30,126 m -189,4 5,-119 62,110 -3,-105 m -165,-8 34,54 29,-57 m -30,120 v -58 m -145,51 -2,-124 66,123 -4,-125 m -198,52 h 66 m 1,74 -2,-127 m -67,1 v 128 m 540,-317 39,122 m -14,-30 -59,27 30,-86 m -91,-40 1,128 m -225,-123 46,132 m -12,-23 -82,21 52,-98 m 126,-37 -40,127 75,3 z"</t>
  </si>
  <si>
    <t>d="m 12679,18702 v 22 m -129,-33 v 20 m 1902,-25 52,-2 m 0,-70 c -78,13 -92,145 -10,145 m 31,242 c -27,-8 -47,-92 4,-109 38,7 46,101 -4,109 z m -627,162 64,1 m -78,24 51,-120 28,124 m -183,-139 v 128 c 66,11 57,-65 2,-54 57,-1 51,-80 -2,-74 z m 440,117 -84,28 60,-121 47,110 m -188,-124 -7,121 m -31,-127 81,4 m 53,-237 35,77 58,-76 m -62,155 7,-89 m -104,89 c -40,-7 -54,-124 4,-150 36,10 43,138 -4,150 z m -104,-154 -25,140 m -7,-155 h 66 m -245,-9 57,88 66,-84 m -71,146 2,-64 m 299,-253 -29,26 24,55 m -41,-121 -1,137 m -338,-15 c -41,-8 -54,-124 4,-149 35,9 43,137 -4,149 z m -10,-74 h 17 m -189,44 6,-135 83,154 6,-139 m -936,59 c -58,-6 -77,-108 6,-130 53,8 64,120 -6,130 z m -13,-64 h 25 m 173,39 -78,33 31,-100 72,98 m 408,-3 -51,16 31,-100 40,131 m 62,-81 c 2,0 54,-1 54,-1 m 0,-42 c -81,10 -84,105 1,105 m -326,-3 6,-124 70,131 10,-124 m -159,100 -1,-109 -45,74 -47,-74 -2,110 m 1305,214 85,11 m -71,2 -2,124 m 68,-122 -18,123 m 93,-55 c 55,-1 40,-56 -9,-51 l -9,110 m -689,-83 -78,25 c 29,-42 69,-77 39,-153 l 56,151 m 126,-253 -63,42 53,-127 35,126 m 304,-46 h 37 m -10,-71 c -50,42 -56,115 2,140 m 54,-153 1,159 m 84,-80 c 60,-11 40,-85 -6,-81 l -10,165 m -389,-88 47,-2 m 7,-63 c -78,13 -81,131 1,131 m 549,24 11,-143 63,146 9,-150 m -1152,307 73,-13 m -93,32 77,-162 35,163 m -191,-174 -10,162 m -27,-167 82,6 m -148,-4 c -74,14 -84,126 -20,154 m -184,-37 66,3 m -68,21 47,-155 27,163 m -149,-152 -78,137 108,2 z m -166,-36 27,64 60,-64 m -56,160 1,-91 m -120,84 c -40,-6 -54,-133 4,-161 34,10 42,149 -4,161 z m -144,-158 1,136"</t>
  </si>
  <si>
    <t>d="m 15404,19458 v 17 m -117,212 21,1 m -285,-67 2,116 m 687,-265 -18,45 32,39 m -50,-87 1,88 m -919,46 -49,-2 -8,104 m 52,-286 -58,-7 -11,109 m 121,-48 c 4,0 40,0 40,0 m -3,-39 c -47,10 -59,79 3,99 m 202,17 c -43,-5 -57,-91 4,-110 37,7 45,101 -4,110 z m 68,-95 36,39 30,-42 m -32,96 2,-54 m 340,7 h 95 m 1,58 -1,-92 m -96,1 -2,93 m -206,-57 c 69,-7 44,-46 -9,-44 l 2,91 m -450,53 1,106 m 108,-282 -38,112 74,1 z m 8,199 -40,102 76,1 z m 213,62 c 72,14 44,-56 -6,-52 l 2,92 m 146,8 c -43,-4 -57,-86 4,-104 37,7 45,96 -4,104 z m 139,-29 70,1 m -85,23 45,-88 58,83"</t>
  </si>
  <si>
    <t>d="m 18600,15558 -62,-5 m -466,44 c -46,-1 -57,-26 -65,-65 m 132,84 2,-105 70,103 m 61,-111 c -67,169 148,116 64,6 m 105,133 v -86 m -35,-81 35,78 40,-78 m 121,6 c -104,39 -73,146 -8,144"</t>
  </si>
  <si>
    <t>d="m 18907,18277 -127,34 79,-121 85,126 m -289,4 c -49,-6 -65,-111 5,-133 43,8 52,123 -5,133 z m -12,-66 h 21 m -133,-83 1,156 m -80,-86 c -2,-40 -101,-41 -101,1 1,52 101,51 101,-1 z m -49,-78 -1,160 m -123,-41 -107,39 82,-132 62,132 m -214,-141 c -78,12 -67,114 -2,139"</t>
  </si>
  <si>
    <t>d="m 20831,18338 c -39,-3 -53,-58 3,-70 35,5 43,65 -3,70 z m -249,-153 h 38 m 791,-274 1,-102 m -140,105 3,-111 42,68 37,-62 -5,105 m -7,-304 v 22 m -201,286 -2,-104 68,103 -3,-106 m -236,47 h 92 m -5,41 -3,-101 m -93,1 v 102 m -140,9 6,-106 67,113 -3,-116 m -192,48 c 1,0 41,-2 41,-2 m 0,-43 c -62,11 -40,95 1,108 m -155,-3 c -43,-6 -57,-91 4,-110 37,7 45,101 -4,110 z m -11,-54 63,4 m 230,133 -1,80 m -121,-36 30,-1 m -57,30 45,-68 38,69 m -228,-61 53,59 m -33,-1 41,-57 m 216,209 c -38,-4 -51,-76 3,-91 34,6 41,84 -3,91 z m -108,-93 c -50,15 -31,87 -3,95 m -97,-8 -35,-81 -34,78 m 420,102 c -1,-32 -85,-32 -85,1 0,41 85,40 85,-1 z m -44,-33 1,98 m -243,-56 c 70,11 40,-53 -8,-46 l 2,97 m -180,-92 h 99 m -67,1 -3,89 m 61,-88 -1,89 m 42,-634 -1,-111 -43,74 -42,-74 -3,111 m 171,-2 c -43,-4 -57,-90 4,-109 37,7 45,101 -4,109 z m 98,-37 c 78,-14 57,-78 -5,-74 l 2,101 m 178,-24 -62,10 54,-75 40,88 m 73,-96 c -55,18 -37,89 -4,99 m 80,1 c -43,-5 -57,-91 4,-110 37,7 45,101 -4,110 z m -10,-54 h 17 m 108,-51 2,107 m 117,0 c -42,-4 -56,-90 4,-109 38,7 46,101 -4,109 z"</t>
  </si>
  <si>
    <t>d="m 37976,21196 128,-250 -9,309 123,-217 m 668,-2315 96,37 m 74,-120 c -182,-24 -253,185 -137,271 m 188,-666 c -205,0 -242,189 -71,256 m -792,2161 81,-222 48,264 85,-195 m -630,936 39,149 118,-12 m -201,178 81,-164 m 994,-2423 -79,281 c 95,92 161,-106 41,-153 71,36 169,-100 38,-128 z m -319,738 110,45 m 87,-160 c -165,-63 -337,226 -182,321"</t>
  </si>
  <si>
    <t>d="m 38116,22905 66,33 9,-85 m 37,167 -44,-79 m -90,-167 c -50,25 -119,-73 -64,-140 47,-18 112,96 64,140 z m -260,-446 95,210 c 89,-19 56,-145 -40,-123 64,-49 35,-134 -55,-87 z"</t>
  </si>
  <si>
    <t>d="m 37415,20655 25,-16 m 28,100 22,-16 m -65,-15 -150,84 m 390,-189 48,86 m -130,-80 212,-37 -98,137 m 349,-267 c -91,-83 -208,43 -153,129"</t>
  </si>
  <si>
    <t>d="m 21420,17327 h 108 m -50,145 -3,-143 m -161,144 c -71,-3 -78,-129 4,-152 54,8 66,142 -4,152 z m -161,6 -2,-145 m -62,-5 108,-2"</t>
  </si>
  <si>
    <t>class</t>
  </si>
  <si>
    <t>Avi English</t>
  </si>
  <si>
    <t>ID</t>
  </si>
  <si>
    <t>Terebinth</t>
  </si>
  <si>
    <t>odegana</t>
  </si>
  <si>
    <t>ekoa</t>
  </si>
  <si>
    <t>Sapsaphas</t>
  </si>
  <si>
    <t>Adiathim</t>
  </si>
  <si>
    <t>Zin</t>
  </si>
  <si>
    <t>SerpentBrass</t>
  </si>
  <si>
    <t>EastBorder</t>
  </si>
  <si>
    <t>Egyptians</t>
  </si>
  <si>
    <t>ora</t>
  </si>
  <si>
    <t>Elisha</t>
  </si>
  <si>
    <t>Jonah</t>
  </si>
  <si>
    <t>Philip</t>
  </si>
  <si>
    <t>Victor</t>
  </si>
  <si>
    <t>Baptism</t>
  </si>
  <si>
    <t>Fourth</t>
  </si>
  <si>
    <t>Jerusalem</t>
  </si>
  <si>
    <t>Ninth</t>
  </si>
  <si>
    <t>Aenon</t>
  </si>
  <si>
    <t>Azotus</t>
  </si>
  <si>
    <t>Bulbitic</t>
  </si>
  <si>
    <t>Hot</t>
  </si>
  <si>
    <t>Oak</t>
  </si>
  <si>
    <t>Saitic</t>
  </si>
  <si>
    <t>Salt</t>
  </si>
  <si>
    <t>Sebennitic</t>
  </si>
  <si>
    <t>Why</t>
  </si>
  <si>
    <t>Zared</t>
  </si>
  <si>
    <t>Josephs</t>
  </si>
  <si>
    <t>Nicius</t>
  </si>
  <si>
    <t>Benjamins</t>
  </si>
  <si>
    <t>Dans</t>
  </si>
  <si>
    <t>Ephraims</t>
  </si>
  <si>
    <t>Judahs</t>
  </si>
  <si>
    <t>Simeons</t>
  </si>
  <si>
    <t>Benjamin</t>
  </si>
  <si>
    <t>Thamna</t>
  </si>
  <si>
    <t>Arad</t>
  </si>
  <si>
    <t>Azmon</t>
  </si>
  <si>
    <t>Beersheba</t>
  </si>
  <si>
    <t>Betomarsea</t>
  </si>
  <si>
    <t>Ekron</t>
  </si>
  <si>
    <t>Galgala</t>
  </si>
  <si>
    <t>Gath</t>
  </si>
  <si>
    <t>Jabneel</t>
  </si>
  <si>
    <t>Jattir</t>
  </si>
  <si>
    <t>Lod</t>
  </si>
  <si>
    <t>Madmannah</t>
  </si>
  <si>
    <t>Maiumas</t>
  </si>
  <si>
    <t>Raphidim</t>
  </si>
  <si>
    <t>Sichem</t>
  </si>
  <si>
    <t>Sychar</t>
  </si>
  <si>
    <t>Ailamon</t>
  </si>
  <si>
    <t>Akrabim</t>
  </si>
  <si>
    <t>Anob</t>
  </si>
  <si>
    <t>Gedor</t>
  </si>
  <si>
    <t>Luz</t>
  </si>
  <si>
    <t>Modiim</t>
  </si>
  <si>
    <t>Morasthi</t>
  </si>
  <si>
    <t>TurGobal</t>
  </si>
  <si>
    <t>TurGa</t>
  </si>
  <si>
    <t>Armath</t>
  </si>
  <si>
    <t>Gebal</t>
  </si>
  <si>
    <t>d="m 5808.2,14451 -61.8,-117 -40,130 m -56.3,-32 -90,38 47.9,-121 54.9,123 m -264.3,-109 c -58.3,-19 -103.9,135 0.5,131 m -10.8,-62 -39.7,1 m -60.9,-76 -66.4,3 2.3,137 m 234.8,-146 -0.4,131 c 78.9,12 70.2,-76 3.6,-64 68.6,-2 60.7,-73 -3.2,-67 z"</t>
  </si>
  <si>
    <t>Selo</t>
  </si>
  <si>
    <t>RamaVoice</t>
  </si>
  <si>
    <t>Bouk</t>
  </si>
  <si>
    <t>Bucolic Arm</t>
  </si>
  <si>
    <t>Coinupolis</t>
  </si>
  <si>
    <t>d="m 40187,21407 56,-91 29,98 m -34,102 c -140,158 121,164 0,0 z m -609,99 -94,-3 c 0,0 19,-111 20,-147 21,53 74,150 74,150 z m 410,-111 116,2 m -87,3 -3,128 m 62,-127 -2,123 m -195,-132 c 73,65 68,143 17,143 -51,0 -31,-80 49,-144 m -226,133 -3,-144 83,142 -4,-146 m -146,6 2,145 m -221,-179 -50,65 52,91 m -74,-166 -1,155"</t>
  </si>
  <si>
    <t>Chaireus</t>
  </si>
  <si>
    <t>Paulinus</t>
  </si>
  <si>
    <t>Sakha</t>
  </si>
  <si>
    <t>Tell el Hagar</t>
  </si>
  <si>
    <t>Tell Tennis</t>
  </si>
  <si>
    <t>Βεθαβαρα</t>
  </si>
  <si>
    <t>τὸ τοῦ ἁγίου  Ἰωάννου τοῦ βαπτίσματος</t>
  </si>
  <si>
    <t>the place of baptism of St. John</t>
  </si>
  <si>
    <t>7a</t>
  </si>
  <si>
    <t>18a</t>
  </si>
  <si>
    <t>of St John the Baptism</t>
  </si>
  <si>
    <t>d="m 21887,18278 c -10,53 13,92 87,88"</t>
  </si>
  <si>
    <t>of Saint Micah</t>
  </si>
  <si>
    <t>Shilo, there once the Ark</t>
  </si>
  <si>
    <t>Baaru</t>
  </si>
  <si>
    <t>on</t>
  </si>
  <si>
    <t>d="m 1722,14419 c -76.4,11 -66.4,98 -1.9,120 m -204.8,-124 43.7,69 48.3,-69 m -48.6,136 1.9,-64 m -147.1,68 c -52.1,-6 -68.9,-116 4.8,-140 45.8,9 55.4,129 -4.8,140 z m -179.2,-70 92.5,0 m -57.1,70 c 70.2,-3 47.2,-134 4.3,-142 -64.7,10 -62.6,133 -4.3,142 z"</t>
  </si>
  <si>
    <t>GeraraRoyal</t>
  </si>
  <si>
    <t>d="m -200,-200 -75-75"</t>
  </si>
  <si>
    <t>Dothaim</t>
  </si>
  <si>
    <t>Petra</t>
  </si>
  <si>
    <t>Hilarion</t>
  </si>
  <si>
    <t>Livias</t>
  </si>
  <si>
    <t>Bethnamran</t>
  </si>
  <si>
    <t>watchtower</t>
  </si>
  <si>
    <t>Papyrus</t>
  </si>
  <si>
    <t>Abel-Sittim</t>
  </si>
  <si>
    <t>Beth-Jesimoth</t>
  </si>
  <si>
    <t>ladder tower (JBP)</t>
  </si>
  <si>
    <t>Papyrus paddy (JBP)</t>
  </si>
  <si>
    <t>Wadi Zarqa Ma'in (Donner)</t>
  </si>
  <si>
    <t>Eglayim</t>
  </si>
  <si>
    <t>Eglayim (Donner)</t>
  </si>
  <si>
    <t>d="m 23524,3468.6 c -127,11.9 12,99.5 65,52.1 m -173,24.9 1,-154 -65,88 -60,-77 9,141 m 456,-52 -105,46 52,-126"</t>
  </si>
  <si>
    <t>---</t>
  </si>
  <si>
    <t>PhoenicaM</t>
  </si>
  <si>
    <t>----</t>
  </si>
  <si>
    <t>Agbaron</t>
  </si>
  <si>
    <t>d="m 7025.5,24551 c -167.8,-59 -90.4,-294 44.1,-309 m -220.4,283 18.9,-284 m -163.7,19 0,261 m 6.3,-107 144.8,-9 m -264.4,-75 -182.6,107 170,69 m -170,50 12.6,-295 m 176.1,-95 -161.6,1 199.4,-303 -201.4,6 m 572.9,296 -94.4,-321 m 0,-19 -157.4,359 207.7,-100"</t>
  </si>
  <si>
    <t>Zabulon</t>
  </si>
  <si>
    <t>d="m 3537.3,1123.7 c -47.7,77.1 -41.4,207.7 68.9,104.5 88.4,114.7 119.6,-33.1 80.2,-113.5 m -235.2,8.3 -124.7,80.2 102.4,75.7 m -93.5,-164.8 -8.9,160.3 m -91.1,-52.7 -135.1,71 93.5,-178.3 75.9,173.9 m -286.6,-1.9 v -182.5 c 62.9,-22.6 157,111.2 -4.5,93.5 m -71.2,-75.7 -89,89 89,75.7 m -93.5,-173.6 -4.4,178.1 m -75.7,-35.6 -129.1,31.1 75.7,-173.6 62.3,182.5 m -874.9,578.7 12.6,-160.6 c 59.3,-4.2 123,54.6 -6.3,81.9 m -144.8,0 h 81.8 m 7.9,-92.9 c -171.1,16 -84.6,181 -14.2,184.2 m -295.9,-9.5 14.2,-163.7 55.1,89.7 62.9,-81.8 -6.3,165.3 m -288,-94.5 h 75.5 m 12.6,-80.3 -9.4,160.5 m -75.5,-162.1 -4.8,165.3 m -192,-83.4 h 88.2 m 7.8,-92.9 -7.8,185.8 m -86.6,-184.2 -6.3,181 m 1090,-385.8 h 118 m 3.2,-86.5 -6.3,174.7 m -111.8,-179.5 -4.7,181.1 m -91.3,-182.6 -96,97.6 100.7,86.5 m -94.4,-187.3 -6.3,196.8 m -160.6,-94.5 66.1,-1.5 m 3.2,-94.5 c -147.1,78.1 -86,130.3 -1.6,179.5 M 1545.9,1411 c -116.9,72.8 -82.5,129.1 -7.8,181 m -193.7,-9.4 1.6,-165.3 91.3,-1.6 m -199.9,-6.3 c 53.4,58.2 108.7,116.5 -1.6,174.7 -133.7,-72.6 -98.7,-127.2 1.6,-174.7 z m 1188.1,-117 6.3,-170 47.3,127.5 58.2,-125.9 3.1,168.4 m -201.4,-1.6 h 18.9 m -351,-84.9 h 81.9 m -43.9,85.9 c 64.5,1.8 85.6,-168 10.1,-174.8 -90.6,8.7 -77.1,172.1 -10.1,174.8 z m -252.1,-86 c 9.3,-53.3 115.2,-50.8 122.8,0 -6.6,60.9 -119.2,57.5 -122.8,0 z m 66.1,-107 -3.1,207.8 m -140.8,-99.7 -68.4,-0.8 m -421.2,-85.3 c -102,22.3 -85,150.2 -3,175 m 409.8,108.8 8,190.7 m 1025.4,202.7 110,-0.1 m 1,86.5 -3,-167.7 m -112,21.4 v 147.5 m -939,-762.6 c -122,16.5 -106,144.1 -3,174.9 m 616.3,440.7 -1.3,161.2 m -569.7,-485.3 -3.4,171.3 m -54.6,-178.3 114,5 m 355.2,390.8 c 3,0 64,-2 64,-2 m 0,-75 c -100,16 -88,140 2,170.9 m -885.7,-727.6 -82.9,117 109.4,-39 m -38.6,-125 67.1,180 m 1035.3,586.5 -5.2,-161 114,166 -5,-160 m -292,-489.2 -102.6,48.3 81.2,-167.3 46.1,171.3 M 1492.1,1234 c 105.1,-24.7 79,-111.8 10.6,-110 l -7.5,186.9 m 595.7,546.8 -103.8,24 68.8,-161 51.8,175"</t>
  </si>
  <si>
    <t>d="m 5702.9,17922 2.2,-93 m 79.6,401 4.1,-176 167.3,171 2.2,-175 m 27.7,-220 c 60.2,246 -65.6,184 -99.9,101 -30.5,88 -156.2,141 -88.8,-101"</t>
  </si>
  <si>
    <t>d="m 19604,20562 -128,39 m 104,107 -34,-115 m -53,-59 -77,21 18,-152 50,53 m -182,-20 c -86,79 47,222 58,72 m -219,-70 -64,174 130,-26 z m -145,13 c -122,16 -106,144 -3,175 m -244,-133 121,158 m -38,-31 -142,46 70,-126"</t>
  </si>
  <si>
    <t>d="m 18745,20395 -55,30 -3,-121 80,112 m -166,13 1,-124 c 35,-4 90,33 0,60 m -44,29 -69,32 32,-122 46,118 m -105,-119 -74,58 67,62 m -263,-301 v -80 h 32 m -367,386 v -65 l 37,-63 m -38,64 -12,-46 m 541,-16 v 128 m -812,-72 85,3 m -2,64 -3,-122 m -89,2 5,117 m 765,-113 -53,51 47,64 m -52,-126 -7,124 m -132,-29 65,-1 m -81,22 49,-117 45,124 m -247,-349 c -15,35 -34,28 -51,42 29,32 48,40 58,67 m -52,-164 -7,197 m -195,199 -2,-111 78,120 3,-131 m 155,123 -3,-125 86,129 3,-133 m 19,-129 66,-1 m -71,26 27,-145 58,154 m -452,-20 -105,50 64,-181 48,183 m 137,-142 -54,58 56,49 m -69,-145 1,180"</t>
  </si>
  <si>
    <t>d="m 28743,25407 -1,48 m 218,-215 c -51,6 -91,57 -71,108 m -85,17 v -108 m -69,-15 128,-1"</t>
  </si>
  <si>
    <t>d="m 40070,22652 v -150 c 35,-7 124,32 11,61 m -24,-232 2,140 m -285,-100 82,127 m -103,5 104,-162 m 53,164 32,-172 46,123 -60,24 m -272,-60 -106,1 m 124,99 -1,-200 m -138,21 v 175"</t>
  </si>
  <si>
    <t>d="m 4612.1,21654 c -42.8,61 -43.2,113 22,169 v -3 0 m -309.7,70 12.6,-290 c 302.8,89 129.3,204 -18.9,183 m -132.2,94 -94.4,-271 -88.2,277 144.8,-88 m -402.9,113 12.6,-295 170,69 -182.6,107 170,69 z m -302.3,7 12.6,-296 195.2,-6 m -327.4,327 -94.4,-321 m 0,-19 -157.4,359 207.7,-100"</t>
  </si>
  <si>
    <t>Safed</t>
  </si>
  <si>
    <t>Ζαβ&lt;span class='lcm'&gt;ουλων παράλιος κατοι&lt;/span&gt;κήσ&lt;span class='lcm'&gt;ει καὶ παρατένει ἕως Σιδῶνος&lt;/span&gt;</t>
  </si>
  <si>
    <t>d="m 5775.4,22862 c 0,0 -155.9,313 -94.7,-103 m -183.5,599 1.1,-264 m -76.9,3 v 261 m -62.7,-254 187.1,-7 m 85,122 h 112.1 m -20.9,134 c -168.2,-17 -127.3,-265 8.2,-273 m -154.4,-86 -9.5,-260 -97.3,181 -120.1,-194 2.3,264 m 539.2,223 -65.5,1 0.7,155"</t>
  </si>
  <si>
    <t>unnamed village 1 in Dan</t>
  </si>
  <si>
    <t>unnamed village 2 in Dan</t>
  </si>
  <si>
    <t>unnamed village 3 in Dan</t>
  </si>
  <si>
    <t>unnamed village 4 in Dan</t>
  </si>
  <si>
    <t>Meiron</t>
  </si>
  <si>
    <t>WadiZerqaMain</t>
  </si>
  <si>
    <t>ferry1</t>
  </si>
  <si>
    <t>ferry2</t>
  </si>
  <si>
    <t>MicahPlace</t>
  </si>
  <si>
    <t>AlonAtath</t>
  </si>
  <si>
    <t>StLot</t>
  </si>
  <si>
    <t>Balak</t>
  </si>
  <si>
    <t>JacobWell</t>
  </si>
  <si>
    <t>JosephBless</t>
  </si>
  <si>
    <t>d="m 11979,15168 h 69 m -33,60 c -41,-4 -55,-101 4,-123 37,8 45,114 -4,123 z m -202,-124 -57,2 2,117 m 99,-73 76,1 m 1,74 -2,-128 m -76,0 v 129 m 295,-116 c -53,16 -58,105 -4,117"</t>
  </si>
  <si>
    <t>d="m 12501,21161 v 140 m 113,-36 h 53 m -68,23 53,-119 29,128 m 191,-56 c 2,0 54,-2 54,-2 m 0,-48 c -82,12 -85,120 1,120 m -417,-51 c 74,8 65,-82 3,-65 m 556,79 -95,6 84,-92 26,126 m -317,-84 c 70,-20 46,-66 -11,-58 l 3,125"</t>
  </si>
  <si>
    <t>d="m 15458,16933 -2,114 c 67,13 103,-30 18,-51 59,-27 60,-54 -16,-63 z m 103,63 h 65 m 1,57 -2,-98 m -65,1 v 98 m 152,6 c -41,-4 -55,-80 3,-97 36,6 44,90 -3,97 z m -11,-48 h 17 m 55,48 70,-82 34,77 m 50,-37 h 36 m -1,-48 c -43,9 -73,83 -3,89 m 63,-42 h 40 m 6,-38 c -47,8 -79,75 -6,89 m 237,8 -1,-82 c -42,21 -71,45 -59,78 -13,-61 -56,-58 -88,-78 l -4,82"</t>
  </si>
  <si>
    <t>Zacharias</t>
  </si>
  <si>
    <t>Jordan</t>
  </si>
  <si>
    <t>WadiMukellik</t>
  </si>
  <si>
    <t>Arnon</t>
  </si>
  <si>
    <t>WadiMeshash</t>
  </si>
  <si>
    <t>WadiAreijeh</t>
  </si>
  <si>
    <t>AmosGrave</t>
  </si>
  <si>
    <t>Azeka</t>
  </si>
  <si>
    <t>BorderE</t>
  </si>
  <si>
    <t>Pelusiac</t>
  </si>
  <si>
    <t>d="m 39117,21912 7,146 c 115,20 82,-92 7,-81 116,-6 67,-87 -14,-65 z m 184,898 -21,82 50,18 m -97,-87 48,118 m 153,181 c -53,21 -137,-63 -79,-121 49,-17 129,80 79,121 z m -226,-510 25,123 m -42,-339 5,130 m -67,-396 51,66 42,-66 m -39,146 v -76 m -9,-382 -54,-114 -25,115 m -23,-219 c -70,15 -101,-106 -37,-127 55,-12 102,100 37,127 z m -173,-382 39,164 c 94,3 99,-100 -13,-76 84,-33 49,-119 -26,-88 z m 226,1162 142,-2"</t>
  </si>
  <si>
    <t>SochoGivat</t>
  </si>
  <si>
    <t>RamaHere</t>
  </si>
  <si>
    <t>Ephron</t>
  </si>
  <si>
    <t>uncertain</t>
  </si>
  <si>
    <t>(JBP: tiny town, which label?)</t>
  </si>
  <si>
    <t>Randerscheinung</t>
  </si>
  <si>
    <t>(JBP: edge town, above Luz)</t>
  </si>
  <si>
    <t>Sapsathas</t>
  </si>
  <si>
    <t>Phaselis</t>
  </si>
  <si>
    <t>PhoeniciaM</t>
  </si>
  <si>
    <t>useX</t>
  </si>
  <si>
    <t>useY</t>
  </si>
  <si>
    <t>St Lot</t>
  </si>
  <si>
    <t>of Saint Lot</t>
  </si>
  <si>
    <t>of Paulinus</t>
  </si>
  <si>
    <t>Greek=Arou</t>
  </si>
  <si>
    <t>Petra in the land of Edom, also Iechtoel…</t>
  </si>
  <si>
    <t>Ailamon, where stood the moon in the time of Joshua</t>
  </si>
  <si>
    <t>Asemona city by the desert, bordering Egypt and sea exits</t>
  </si>
  <si>
    <t>Beersheba, today Berosabba. The Judea/Dan boundary</t>
  </si>
  <si>
    <t>Desert where the serpent of brass saved the Israelites</t>
  </si>
  <si>
    <t>Gerara, royal city of the Philistines …</t>
  </si>
  <si>
    <t>"Rama: a voice was heard in Rama"</t>
  </si>
  <si>
    <t>transX</t>
  </si>
  <si>
    <t>transY</t>
  </si>
  <si>
    <t>keyred</t>
  </si>
  <si>
    <t>keyblue</t>
  </si>
  <si>
    <t>x='5106'</t>
  </si>
  <si>
    <t>x='11777'</t>
  </si>
  <si>
    <t>x='24794'</t>
  </si>
  <si>
    <t>x='14852'</t>
  </si>
  <si>
    <t>x='21284'</t>
  </si>
  <si>
    <t>x='22184'</t>
  </si>
  <si>
    <t>x='28630'</t>
  </si>
  <si>
    <t>x='38297'</t>
  </si>
  <si>
    <t>x='37946'</t>
  </si>
  <si>
    <t>Mosaic script</t>
  </si>
  <si>
    <t>GeoName</t>
  </si>
  <si>
    <t>Spotlight</t>
  </si>
  <si>
    <t>Wadi Areijeh</t>
  </si>
  <si>
    <t>Luza</t>
  </si>
  <si>
    <t>Aialon</t>
  </si>
  <si>
    <t>Sychem</t>
  </si>
  <si>
    <t>Gedur</t>
  </si>
  <si>
    <t>Geth</t>
  </si>
  <si>
    <t>Bethzacharia</t>
  </si>
  <si>
    <t>The (church) of Saint Philip</t>
  </si>
  <si>
    <t>The Salt Lake</t>
  </si>
  <si>
    <t>Accaron</t>
  </si>
  <si>
    <t>Arimathea</t>
  </si>
  <si>
    <t>Arbo</t>
  </si>
  <si>
    <t>Jacob's Well</t>
  </si>
  <si>
    <t>Asemona</t>
  </si>
  <si>
    <t>Madebena</t>
  </si>
  <si>
    <t>Desert where the Serpent Saved</t>
  </si>
  <si>
    <t>Desert of Zin</t>
  </si>
  <si>
    <t>Modeim</t>
  </si>
  <si>
    <t>Alon Atath</t>
  </si>
  <si>
    <t>To Petra</t>
  </si>
  <si>
    <t>Bethramphtha</t>
  </si>
  <si>
    <t>Wadi Zarqa Ma'in</t>
  </si>
  <si>
    <t>Place of baptism of St. John</t>
  </si>
  <si>
    <t>Kapheruta</t>
  </si>
  <si>
    <t>y='21625'</t>
  </si>
  <si>
    <t>y='14624'</t>
  </si>
  <si>
    <t>y='14207'</t>
  </si>
  <si>
    <t>y='15000'</t>
  </si>
  <si>
    <t>y='18294'</t>
  </si>
  <si>
    <t>y='17725'</t>
  </si>
  <si>
    <t>y='17640'</t>
  </si>
  <si>
    <t>y='19223'</t>
  </si>
  <si>
    <t>y='25333'</t>
  </si>
  <si>
    <t>y='21944'</t>
  </si>
  <si>
    <t>y='23064'</t>
  </si>
  <si>
    <t>Rama, "A voice was heard in"</t>
  </si>
  <si>
    <t>Rama (Voice)</t>
  </si>
  <si>
    <t>Nablus</t>
  </si>
  <si>
    <t>Socho (Givat)</t>
  </si>
  <si>
    <t>Grave of Amos</t>
  </si>
  <si>
    <t>Wadi Meshash</t>
  </si>
  <si>
    <t>6738</t>
  </si>
  <si>
    <t>15013</t>
  </si>
  <si>
    <t>8925</t>
  </si>
  <si>
    <t>16100</t>
  </si>
  <si>
    <r>
      <t>x</t>
    </r>
    <r>
      <rPr>
        <sz val="8.5"/>
        <color rgb="FF000000"/>
        <rFont val="Consolas"/>
        <family val="3"/>
      </rPr>
      <t>=</t>
    </r>
    <r>
      <rPr>
        <sz val="8.5"/>
        <color rgb="FFA31515"/>
        <rFont val="Consolas"/>
        <family val="3"/>
      </rPr>
      <t>"11534"</t>
    </r>
  </si>
  <si>
    <r>
      <t>y</t>
    </r>
    <r>
      <rPr>
        <sz val="8.5"/>
        <color rgb="FF000000"/>
        <rFont val="Consolas"/>
        <family val="3"/>
      </rPr>
      <t>=</t>
    </r>
    <r>
      <rPr>
        <sz val="8.5"/>
        <color rgb="FFA31515"/>
        <rFont val="Consolas"/>
        <family val="3"/>
      </rPr>
      <t>"18319"</t>
    </r>
  </si>
  <si>
    <r>
      <t>x</t>
    </r>
    <r>
      <rPr>
        <sz val="8.5"/>
        <color rgb="FF000000"/>
        <rFont val="Consolas"/>
        <family val="3"/>
      </rPr>
      <t>=</t>
    </r>
    <r>
      <rPr>
        <sz val="8.5"/>
        <color rgb="FFA31515"/>
        <rFont val="Consolas"/>
        <family val="3"/>
      </rPr>
      <t>"10575"</t>
    </r>
  </si>
  <si>
    <r>
      <t>y</t>
    </r>
    <r>
      <rPr>
        <sz val="8.5"/>
        <color rgb="FF000000"/>
        <rFont val="Consolas"/>
        <family val="3"/>
      </rPr>
      <t>=</t>
    </r>
    <r>
      <rPr>
        <sz val="8.5"/>
        <color rgb="FFA31515"/>
        <rFont val="Consolas"/>
        <family val="3"/>
      </rPr>
      <t>"14028"</t>
    </r>
  </si>
  <si>
    <r>
      <t>x</t>
    </r>
    <r>
      <rPr>
        <sz val="8.5"/>
        <color rgb="FF000000"/>
        <rFont val="Consolas"/>
        <family val="3"/>
      </rPr>
      <t>=</t>
    </r>
    <r>
      <rPr>
        <sz val="8.5"/>
        <color rgb="FFA31515"/>
        <rFont val="Consolas"/>
        <family val="3"/>
      </rPr>
      <t>"9153.3"</t>
    </r>
  </si>
  <si>
    <r>
      <t>y</t>
    </r>
    <r>
      <rPr>
        <sz val="8.5"/>
        <color rgb="FF000000"/>
        <rFont val="Consolas"/>
        <family val="3"/>
      </rPr>
      <t>=</t>
    </r>
    <r>
      <rPr>
        <sz val="8.5"/>
        <color rgb="FFA31515"/>
        <rFont val="Consolas"/>
        <family val="3"/>
      </rPr>
      <t>"14646"</t>
    </r>
  </si>
  <si>
    <r>
      <t>x</t>
    </r>
    <r>
      <rPr>
        <sz val="8.5"/>
        <color rgb="FF000000"/>
        <rFont val="Consolas"/>
        <family val="3"/>
      </rPr>
      <t>=</t>
    </r>
    <r>
      <rPr>
        <sz val="8.5"/>
        <color rgb="FFA31515"/>
        <rFont val="Consolas"/>
        <family val="3"/>
      </rPr>
      <t>"10460"</t>
    </r>
  </si>
  <si>
    <r>
      <t>y</t>
    </r>
    <r>
      <rPr>
        <sz val="8.5"/>
        <color rgb="FF000000"/>
        <rFont val="Consolas"/>
        <family val="3"/>
      </rPr>
      <t>=</t>
    </r>
    <r>
      <rPr>
        <sz val="8.5"/>
        <color rgb="FFA31515"/>
        <rFont val="Consolas"/>
        <family val="3"/>
      </rPr>
      <t>"14570"</t>
    </r>
  </si>
  <si>
    <r>
      <t>x</t>
    </r>
    <r>
      <rPr>
        <sz val="8.5"/>
        <color rgb="FF000000"/>
        <rFont val="Consolas"/>
        <family val="3"/>
      </rPr>
      <t>=</t>
    </r>
    <r>
      <rPr>
        <sz val="8.5"/>
        <color rgb="FFA31515"/>
        <rFont val="Consolas"/>
        <family val="3"/>
      </rPr>
      <t>"10598"</t>
    </r>
  </si>
  <si>
    <r>
      <t>y</t>
    </r>
    <r>
      <rPr>
        <sz val="8.5"/>
        <color rgb="FF000000"/>
        <rFont val="Consolas"/>
        <family val="3"/>
      </rPr>
      <t>=</t>
    </r>
    <r>
      <rPr>
        <sz val="8.5"/>
        <color rgb="FFA31515"/>
        <rFont val="Consolas"/>
        <family val="3"/>
      </rPr>
      <t>"23747"</t>
    </r>
  </si>
  <si>
    <r>
      <t>x</t>
    </r>
    <r>
      <rPr>
        <sz val="8.5"/>
        <color rgb="FF000000"/>
        <rFont val="Consolas"/>
        <family val="3"/>
      </rPr>
      <t>=</t>
    </r>
    <r>
      <rPr>
        <sz val="8.5"/>
        <color rgb="FFA31515"/>
        <rFont val="Consolas"/>
        <family val="3"/>
      </rPr>
      <t>"11528"</t>
    </r>
  </si>
  <si>
    <r>
      <t>y</t>
    </r>
    <r>
      <rPr>
        <sz val="8.5"/>
        <color rgb="FF000000"/>
        <rFont val="Consolas"/>
        <family val="3"/>
      </rPr>
      <t>=</t>
    </r>
    <r>
      <rPr>
        <sz val="8.5"/>
        <color rgb="FFA31515"/>
        <rFont val="Consolas"/>
        <family val="3"/>
      </rPr>
      <t>"21851"</t>
    </r>
  </si>
  <si>
    <r>
      <t>x</t>
    </r>
    <r>
      <rPr>
        <sz val="8.5"/>
        <color rgb="FF000000"/>
        <rFont val="Consolas"/>
        <family val="3"/>
      </rPr>
      <t>=</t>
    </r>
    <r>
      <rPr>
        <sz val="8.5"/>
        <color rgb="FFA31515"/>
        <rFont val="Consolas"/>
        <family val="3"/>
      </rPr>
      <t>"11041"</t>
    </r>
  </si>
  <si>
    <r>
      <t>y</t>
    </r>
    <r>
      <rPr>
        <sz val="8.5"/>
        <color rgb="FF000000"/>
        <rFont val="Consolas"/>
        <family val="3"/>
      </rPr>
      <t>=</t>
    </r>
    <r>
      <rPr>
        <sz val="8.5"/>
        <color rgb="FFA31515"/>
        <rFont val="Consolas"/>
        <family val="3"/>
      </rPr>
      <t>"21356"</t>
    </r>
  </si>
  <si>
    <r>
      <t>x</t>
    </r>
    <r>
      <rPr>
        <sz val="8.5"/>
        <color rgb="FF000000"/>
        <rFont val="Consolas"/>
        <family val="3"/>
      </rPr>
      <t>=</t>
    </r>
    <r>
      <rPr>
        <sz val="8.5"/>
        <color rgb="FFA31515"/>
        <rFont val="Consolas"/>
        <family val="3"/>
      </rPr>
      <t>"13304"</t>
    </r>
  </si>
  <si>
    <r>
      <t>y</t>
    </r>
    <r>
      <rPr>
        <sz val="8.5"/>
        <color rgb="FF000000"/>
        <rFont val="Consolas"/>
        <family val="3"/>
      </rPr>
      <t>=</t>
    </r>
    <r>
      <rPr>
        <sz val="8.5"/>
        <color rgb="FFA31515"/>
        <rFont val="Consolas"/>
        <family val="3"/>
      </rPr>
      <t>"6105.5"</t>
    </r>
  </si>
  <si>
    <r>
      <t>x</t>
    </r>
    <r>
      <rPr>
        <sz val="8.5"/>
        <color rgb="FF000000"/>
        <rFont val="Consolas"/>
        <family val="3"/>
      </rPr>
      <t>=</t>
    </r>
    <r>
      <rPr>
        <sz val="8.5"/>
        <color rgb="FFA31515"/>
        <rFont val="Consolas"/>
        <family val="3"/>
      </rPr>
      <t>"12476"</t>
    </r>
  </si>
  <si>
    <r>
      <t>y</t>
    </r>
    <r>
      <rPr>
        <sz val="8.5"/>
        <color rgb="FF000000"/>
        <rFont val="Consolas"/>
        <family val="3"/>
      </rPr>
      <t>=</t>
    </r>
    <r>
      <rPr>
        <sz val="8.5"/>
        <color rgb="FFA31515"/>
        <rFont val="Consolas"/>
        <family val="3"/>
      </rPr>
      <t>"15120"</t>
    </r>
  </si>
  <si>
    <r>
      <t>x</t>
    </r>
    <r>
      <rPr>
        <sz val="8.5"/>
        <color rgb="FF000000"/>
        <rFont val="Consolas"/>
        <family val="3"/>
      </rPr>
      <t>=</t>
    </r>
    <r>
      <rPr>
        <sz val="8.5"/>
        <color rgb="FFA31515"/>
        <rFont val="Consolas"/>
        <family val="3"/>
      </rPr>
      <t>"11183"</t>
    </r>
  </si>
  <si>
    <r>
      <t>y</t>
    </r>
    <r>
      <rPr>
        <sz val="8.5"/>
        <color rgb="FF000000"/>
        <rFont val="Consolas"/>
        <family val="3"/>
      </rPr>
      <t>=</t>
    </r>
    <r>
      <rPr>
        <sz val="8.5"/>
        <color rgb="FFA31515"/>
        <rFont val="Consolas"/>
        <family val="3"/>
      </rPr>
      <t>"14863"</t>
    </r>
  </si>
  <si>
    <r>
      <t>x</t>
    </r>
    <r>
      <rPr>
        <sz val="8.5"/>
        <color rgb="FF000000"/>
        <rFont val="Consolas"/>
        <family val="3"/>
      </rPr>
      <t>=</t>
    </r>
    <r>
      <rPr>
        <sz val="8.5"/>
        <color rgb="FFA31515"/>
        <rFont val="Consolas"/>
        <family val="3"/>
      </rPr>
      <t>"12302"</t>
    </r>
  </si>
  <si>
    <r>
      <t>y</t>
    </r>
    <r>
      <rPr>
        <sz val="8.5"/>
        <color rgb="FF000000"/>
        <rFont val="Consolas"/>
        <family val="3"/>
      </rPr>
      <t>=</t>
    </r>
    <r>
      <rPr>
        <sz val="8.5"/>
        <color rgb="FFA31515"/>
        <rFont val="Consolas"/>
        <family val="3"/>
      </rPr>
      <t>"15451"</t>
    </r>
  </si>
  <si>
    <r>
      <t>x</t>
    </r>
    <r>
      <rPr>
        <sz val="8.5"/>
        <color rgb="FF000000"/>
        <rFont val="Consolas"/>
        <family val="3"/>
      </rPr>
      <t>=</t>
    </r>
    <r>
      <rPr>
        <sz val="8.5"/>
        <color rgb="FFA31515"/>
        <rFont val="Consolas"/>
        <family val="3"/>
      </rPr>
      <t>"13888"</t>
    </r>
  </si>
  <si>
    <r>
      <t>y</t>
    </r>
    <r>
      <rPr>
        <sz val="8.5"/>
        <color rgb="FF000000"/>
        <rFont val="Consolas"/>
        <family val="3"/>
      </rPr>
      <t>=</t>
    </r>
    <r>
      <rPr>
        <sz val="8.5"/>
        <color rgb="FFA31515"/>
        <rFont val="Consolas"/>
        <family val="3"/>
      </rPr>
      <t>"20358"</t>
    </r>
  </si>
  <si>
    <r>
      <t>x</t>
    </r>
    <r>
      <rPr>
        <sz val="8.5"/>
        <color rgb="FF000000"/>
        <rFont val="Consolas"/>
        <family val="3"/>
      </rPr>
      <t>=</t>
    </r>
    <r>
      <rPr>
        <sz val="8.5"/>
        <color rgb="FFA31515"/>
        <rFont val="Consolas"/>
        <family val="3"/>
      </rPr>
      <t>"13640"</t>
    </r>
  </si>
  <si>
    <r>
      <t>y</t>
    </r>
    <r>
      <rPr>
        <sz val="8.5"/>
        <color rgb="FF000000"/>
        <rFont val="Consolas"/>
        <family val="3"/>
      </rPr>
      <t>=</t>
    </r>
    <r>
      <rPr>
        <sz val="8.5"/>
        <color rgb="FFA31515"/>
        <rFont val="Consolas"/>
        <family val="3"/>
      </rPr>
      <t>"18228"</t>
    </r>
  </si>
  <si>
    <r>
      <t>x</t>
    </r>
    <r>
      <rPr>
        <sz val="8.5"/>
        <color rgb="FF000000"/>
        <rFont val="Consolas"/>
        <family val="3"/>
      </rPr>
      <t>=</t>
    </r>
    <r>
      <rPr>
        <sz val="8.5"/>
        <color rgb="FFA31515"/>
        <rFont val="Consolas"/>
        <family val="3"/>
      </rPr>
      <t>"7168.5"</t>
    </r>
  </si>
  <si>
    <r>
      <t>y</t>
    </r>
    <r>
      <rPr>
        <sz val="8.5"/>
        <color rgb="FF000000"/>
        <rFont val="Consolas"/>
        <family val="3"/>
      </rPr>
      <t>=</t>
    </r>
    <r>
      <rPr>
        <sz val="8.5"/>
        <color rgb="FFA31515"/>
        <rFont val="Consolas"/>
        <family val="3"/>
      </rPr>
      <t>"15663"</t>
    </r>
  </si>
  <si>
    <r>
      <t>x</t>
    </r>
    <r>
      <rPr>
        <sz val="8.5"/>
        <color rgb="FF000000"/>
        <rFont val="Consolas"/>
        <family val="3"/>
      </rPr>
      <t>=</t>
    </r>
    <r>
      <rPr>
        <sz val="8.5"/>
        <color rgb="FFA31515"/>
        <rFont val="Consolas"/>
        <family val="3"/>
      </rPr>
      <t>"17184"</t>
    </r>
  </si>
  <si>
    <r>
      <t>y</t>
    </r>
    <r>
      <rPr>
        <sz val="8.5"/>
        <color rgb="FF000000"/>
        <rFont val="Consolas"/>
        <family val="3"/>
      </rPr>
      <t>=</t>
    </r>
    <r>
      <rPr>
        <sz val="8.5"/>
        <color rgb="FFA31515"/>
        <rFont val="Consolas"/>
        <family val="3"/>
      </rPr>
      <t>"3064.1"</t>
    </r>
  </si>
  <si>
    <r>
      <t>x</t>
    </r>
    <r>
      <rPr>
        <sz val="8.5"/>
        <color rgb="FF000000"/>
        <rFont val="Consolas"/>
        <family val="3"/>
      </rPr>
      <t>=</t>
    </r>
    <r>
      <rPr>
        <sz val="8.5"/>
        <color rgb="FFA31515"/>
        <rFont val="Consolas"/>
        <family val="3"/>
      </rPr>
      <t>"13490"</t>
    </r>
  </si>
  <si>
    <r>
      <t>y</t>
    </r>
    <r>
      <rPr>
        <sz val="8.5"/>
        <color rgb="FF000000"/>
        <rFont val="Consolas"/>
        <family val="3"/>
      </rPr>
      <t>=</t>
    </r>
    <r>
      <rPr>
        <sz val="8.5"/>
        <color rgb="FFA31515"/>
        <rFont val="Consolas"/>
        <family val="3"/>
      </rPr>
      <t>"19342"</t>
    </r>
  </si>
  <si>
    <r>
      <t>x</t>
    </r>
    <r>
      <rPr>
        <sz val="8.5"/>
        <color rgb="FF000000"/>
        <rFont val="Consolas"/>
        <family val="3"/>
      </rPr>
      <t>=</t>
    </r>
    <r>
      <rPr>
        <sz val="8.5"/>
        <color rgb="FFA31515"/>
        <rFont val="Consolas"/>
        <family val="3"/>
      </rPr>
      <t>"15304"</t>
    </r>
  </si>
  <si>
    <r>
      <t>y</t>
    </r>
    <r>
      <rPr>
        <sz val="8.5"/>
        <color rgb="FF000000"/>
        <rFont val="Consolas"/>
        <family val="3"/>
      </rPr>
      <t>=</t>
    </r>
    <r>
      <rPr>
        <sz val="8.5"/>
        <color rgb="FFA31515"/>
        <rFont val="Consolas"/>
        <family val="3"/>
      </rPr>
      <t>"16933"</t>
    </r>
  </si>
  <si>
    <r>
      <t>x</t>
    </r>
    <r>
      <rPr>
        <sz val="8.5"/>
        <color rgb="FF000000"/>
        <rFont val="Consolas"/>
        <family val="3"/>
      </rPr>
      <t>=</t>
    </r>
    <r>
      <rPr>
        <sz val="8.5"/>
        <color rgb="FFA31515"/>
        <rFont val="Consolas"/>
        <family val="3"/>
      </rPr>
      <t>"15719"</t>
    </r>
  </si>
  <si>
    <r>
      <t>y</t>
    </r>
    <r>
      <rPr>
        <sz val="8.5"/>
        <color rgb="FF000000"/>
        <rFont val="Consolas"/>
        <family val="3"/>
      </rPr>
      <t>=</t>
    </r>
    <r>
      <rPr>
        <sz val="8.5"/>
        <color rgb="FFA31515"/>
        <rFont val="Consolas"/>
        <family val="3"/>
      </rPr>
      <t>"19550"</t>
    </r>
  </si>
  <si>
    <r>
      <t>x</t>
    </r>
    <r>
      <rPr>
        <sz val="8.5"/>
        <color rgb="FF000000"/>
        <rFont val="Consolas"/>
        <family val="3"/>
      </rPr>
      <t>=</t>
    </r>
    <r>
      <rPr>
        <sz val="8.5"/>
        <color rgb="FFA31515"/>
        <rFont val="Consolas"/>
        <family val="3"/>
      </rPr>
      <t>"14308"</t>
    </r>
  </si>
  <si>
    <r>
      <t>y</t>
    </r>
    <r>
      <rPr>
        <sz val="8.5"/>
        <color rgb="FF000000"/>
        <rFont val="Consolas"/>
        <family val="3"/>
      </rPr>
      <t>=</t>
    </r>
    <r>
      <rPr>
        <sz val="8.5"/>
        <color rgb="FFA31515"/>
        <rFont val="Consolas"/>
        <family val="3"/>
      </rPr>
      <t>"19542"</t>
    </r>
  </si>
  <si>
    <r>
      <t>x</t>
    </r>
    <r>
      <rPr>
        <sz val="8.5"/>
        <color rgb="FF000000"/>
        <rFont val="Consolas"/>
        <family val="3"/>
      </rPr>
      <t>=</t>
    </r>
    <r>
      <rPr>
        <sz val="8.5"/>
        <color rgb="FFA31515"/>
        <rFont val="Consolas"/>
        <family val="3"/>
      </rPr>
      <t>"1586.9"</t>
    </r>
  </si>
  <si>
    <r>
      <t>y</t>
    </r>
    <r>
      <rPr>
        <sz val="8.5"/>
        <color rgb="FF000000"/>
        <rFont val="Consolas"/>
        <family val="3"/>
      </rPr>
      <t>=</t>
    </r>
    <r>
      <rPr>
        <sz val="8.5"/>
        <color rgb="FFA31515"/>
        <rFont val="Consolas"/>
        <family val="3"/>
      </rPr>
      <t>"15954"</t>
    </r>
  </si>
  <si>
    <r>
      <t>x</t>
    </r>
    <r>
      <rPr>
        <sz val="8.5"/>
        <color rgb="FF000000"/>
        <rFont val="Consolas"/>
        <family val="3"/>
      </rPr>
      <t>=</t>
    </r>
    <r>
      <rPr>
        <sz val="8.5"/>
        <color rgb="FFA31515"/>
        <rFont val="Consolas"/>
        <family val="3"/>
      </rPr>
      <t>"14636"</t>
    </r>
  </si>
  <si>
    <r>
      <t>y</t>
    </r>
    <r>
      <rPr>
        <sz val="8.5"/>
        <color rgb="FF000000"/>
        <rFont val="Consolas"/>
        <family val="3"/>
      </rPr>
      <t>=</t>
    </r>
    <r>
      <rPr>
        <sz val="8.5"/>
        <color rgb="FFA31515"/>
        <rFont val="Consolas"/>
        <family val="3"/>
      </rPr>
      <t>"18614"</t>
    </r>
  </si>
  <si>
    <r>
      <t>x</t>
    </r>
    <r>
      <rPr>
        <sz val="8.5"/>
        <color rgb="FF000000"/>
        <rFont val="Consolas"/>
        <family val="3"/>
      </rPr>
      <t>=</t>
    </r>
    <r>
      <rPr>
        <sz val="8.5"/>
        <color rgb="FFA31515"/>
        <rFont val="Consolas"/>
        <family val="3"/>
      </rPr>
      <t>"16458"</t>
    </r>
  </si>
  <si>
    <r>
      <t>y</t>
    </r>
    <r>
      <rPr>
        <sz val="8.5"/>
        <color rgb="FF000000"/>
        <rFont val="Consolas"/>
        <family val="3"/>
      </rPr>
      <t>=</t>
    </r>
    <r>
      <rPr>
        <sz val="8.5"/>
        <color rgb="FFA31515"/>
        <rFont val="Consolas"/>
        <family val="3"/>
      </rPr>
      <t>"17264"</t>
    </r>
  </si>
  <si>
    <r>
      <t>x</t>
    </r>
    <r>
      <rPr>
        <sz val="8.5"/>
        <color rgb="FF000000"/>
        <rFont val="Consolas"/>
        <family val="3"/>
      </rPr>
      <t>=</t>
    </r>
    <r>
      <rPr>
        <sz val="8.5"/>
        <color rgb="FFA31515"/>
        <rFont val="Consolas"/>
        <family val="3"/>
      </rPr>
      <t>"13869"</t>
    </r>
  </si>
  <si>
    <r>
      <t>y</t>
    </r>
    <r>
      <rPr>
        <sz val="8.5"/>
        <color rgb="FF000000"/>
        <rFont val="Consolas"/>
        <family val="3"/>
      </rPr>
      <t>=</t>
    </r>
    <r>
      <rPr>
        <sz val="8.5"/>
        <color rgb="FFA31515"/>
        <rFont val="Consolas"/>
        <family val="3"/>
      </rPr>
      <t>"21282"</t>
    </r>
  </si>
  <si>
    <r>
      <t>x</t>
    </r>
    <r>
      <rPr>
        <sz val="8.5"/>
        <color rgb="FF000000"/>
        <rFont val="Consolas"/>
        <family val="3"/>
      </rPr>
      <t>=</t>
    </r>
    <r>
      <rPr>
        <sz val="8.5"/>
        <color rgb="FFA31515"/>
        <rFont val="Consolas"/>
        <family val="3"/>
      </rPr>
      <t>"14489"</t>
    </r>
  </si>
  <si>
    <r>
      <t>y</t>
    </r>
    <r>
      <rPr>
        <sz val="8.5"/>
        <color rgb="FF000000"/>
        <rFont val="Consolas"/>
        <family val="3"/>
      </rPr>
      <t>=</t>
    </r>
    <r>
      <rPr>
        <sz val="8.5"/>
        <color rgb="FFA31515"/>
        <rFont val="Consolas"/>
        <family val="3"/>
      </rPr>
      <t>"22286"</t>
    </r>
  </si>
  <si>
    <r>
      <t>x</t>
    </r>
    <r>
      <rPr>
        <sz val="8.5"/>
        <color rgb="FF000000"/>
        <rFont val="Consolas"/>
        <family val="3"/>
      </rPr>
      <t>=</t>
    </r>
    <r>
      <rPr>
        <sz val="8.5"/>
        <color rgb="FFA31515"/>
        <rFont val="Consolas"/>
        <family val="3"/>
      </rPr>
      <t>"1234.2"</t>
    </r>
  </si>
  <si>
    <r>
      <t>y</t>
    </r>
    <r>
      <rPr>
        <sz val="8.5"/>
        <color rgb="FF000000"/>
        <rFont val="Consolas"/>
        <family val="3"/>
      </rPr>
      <t>=</t>
    </r>
    <r>
      <rPr>
        <sz val="8.5"/>
        <color rgb="FFA31515"/>
        <rFont val="Consolas"/>
        <family val="3"/>
      </rPr>
      <t>"12745"</t>
    </r>
  </si>
  <si>
    <r>
      <t>x</t>
    </r>
    <r>
      <rPr>
        <sz val="8.5"/>
        <color rgb="FF000000"/>
        <rFont val="Consolas"/>
        <family val="3"/>
      </rPr>
      <t>=</t>
    </r>
    <r>
      <rPr>
        <sz val="8.5"/>
        <color rgb="FFA31515"/>
        <rFont val="Consolas"/>
        <family val="3"/>
      </rPr>
      <t>"16856"</t>
    </r>
  </si>
  <si>
    <r>
      <t>y</t>
    </r>
    <r>
      <rPr>
        <sz val="8.5"/>
        <color rgb="FF000000"/>
        <rFont val="Consolas"/>
        <family val="3"/>
      </rPr>
      <t>=</t>
    </r>
    <r>
      <rPr>
        <sz val="8.5"/>
        <color rgb="FFA31515"/>
        <rFont val="Consolas"/>
        <family val="3"/>
      </rPr>
      <t>"17984"</t>
    </r>
  </si>
  <si>
    <r>
      <t>x</t>
    </r>
    <r>
      <rPr>
        <sz val="8.5"/>
        <color rgb="FF000000"/>
        <rFont val="Consolas"/>
        <family val="3"/>
      </rPr>
      <t>=</t>
    </r>
    <r>
      <rPr>
        <sz val="8.5"/>
        <color rgb="FFA31515"/>
        <rFont val="Consolas"/>
        <family val="3"/>
      </rPr>
      <t>"17480"</t>
    </r>
  </si>
  <si>
    <r>
      <t>y</t>
    </r>
    <r>
      <rPr>
        <sz val="8.5"/>
        <color rgb="FF000000"/>
        <rFont val="Consolas"/>
        <family val="3"/>
      </rPr>
      <t>=</t>
    </r>
    <r>
      <rPr>
        <sz val="8.5"/>
        <color rgb="FFA31515"/>
        <rFont val="Consolas"/>
        <family val="3"/>
      </rPr>
      <t>"16418"</t>
    </r>
  </si>
  <si>
    <r>
      <t>x</t>
    </r>
    <r>
      <rPr>
        <sz val="8.5"/>
        <color rgb="FF000000"/>
        <rFont val="Consolas"/>
        <family val="3"/>
      </rPr>
      <t>=</t>
    </r>
    <r>
      <rPr>
        <sz val="8.5"/>
        <color rgb="FFA31515"/>
        <rFont val="Consolas"/>
        <family val="3"/>
      </rPr>
      <t>"17388"</t>
    </r>
  </si>
  <si>
    <r>
      <t>y</t>
    </r>
    <r>
      <rPr>
        <sz val="8.5"/>
        <color rgb="FF000000"/>
        <rFont val="Consolas"/>
        <family val="3"/>
      </rPr>
      <t>=</t>
    </r>
    <r>
      <rPr>
        <sz val="8.5"/>
        <color rgb="FFA31515"/>
        <rFont val="Consolas"/>
        <family val="3"/>
      </rPr>
      <t>"15583"</t>
    </r>
  </si>
  <si>
    <r>
      <t>x</t>
    </r>
    <r>
      <rPr>
        <sz val="8.5"/>
        <color rgb="FF000000"/>
        <rFont val="Consolas"/>
        <family val="3"/>
      </rPr>
      <t>=</t>
    </r>
    <r>
      <rPr>
        <sz val="8.5"/>
        <color rgb="FFA31515"/>
        <rFont val="Consolas"/>
        <family val="3"/>
      </rPr>
      <t>"17489"</t>
    </r>
  </si>
  <si>
    <r>
      <t>y</t>
    </r>
    <r>
      <rPr>
        <sz val="8.5"/>
        <color rgb="FF000000"/>
        <rFont val="Consolas"/>
        <family val="3"/>
      </rPr>
      <t>=</t>
    </r>
    <r>
      <rPr>
        <sz val="8.5"/>
        <color rgb="FFA31515"/>
        <rFont val="Consolas"/>
        <family val="3"/>
      </rPr>
      <t>"13811"</t>
    </r>
  </si>
  <si>
    <r>
      <t>x</t>
    </r>
    <r>
      <rPr>
        <sz val="8.5"/>
        <color rgb="FF000000"/>
        <rFont val="Consolas"/>
        <family val="3"/>
      </rPr>
      <t>=</t>
    </r>
    <r>
      <rPr>
        <sz val="8.5"/>
        <color rgb="FFA31515"/>
        <rFont val="Consolas"/>
        <family val="3"/>
      </rPr>
      <t>"18269"</t>
    </r>
  </si>
  <si>
    <r>
      <t>y</t>
    </r>
    <r>
      <rPr>
        <sz val="8.5"/>
        <color rgb="FF000000"/>
        <rFont val="Consolas"/>
        <family val="3"/>
      </rPr>
      <t>=</t>
    </r>
    <r>
      <rPr>
        <sz val="8.5"/>
        <color rgb="FFA31515"/>
        <rFont val="Consolas"/>
        <family val="3"/>
      </rPr>
      <t>"15644"</t>
    </r>
  </si>
  <si>
    <r>
      <t>x</t>
    </r>
    <r>
      <rPr>
        <sz val="8.5"/>
        <color rgb="FF000000"/>
        <rFont val="Consolas"/>
        <family val="3"/>
      </rPr>
      <t>=</t>
    </r>
    <r>
      <rPr>
        <sz val="8.5"/>
        <color rgb="FFA31515"/>
        <rFont val="Consolas"/>
        <family val="3"/>
      </rPr>
      <t>"18715"</t>
    </r>
  </si>
  <si>
    <r>
      <t>y</t>
    </r>
    <r>
      <rPr>
        <sz val="8.5"/>
        <color rgb="FF000000"/>
        <rFont val="Consolas"/>
        <family val="3"/>
      </rPr>
      <t>=</t>
    </r>
    <r>
      <rPr>
        <sz val="8.5"/>
        <color rgb="FFA31515"/>
        <rFont val="Consolas"/>
        <family val="3"/>
      </rPr>
      <t>"12032"</t>
    </r>
  </si>
  <si>
    <r>
      <t>x</t>
    </r>
    <r>
      <rPr>
        <sz val="8.5"/>
        <color rgb="FF000000"/>
        <rFont val="Consolas"/>
        <family val="3"/>
      </rPr>
      <t>=</t>
    </r>
    <r>
      <rPr>
        <sz val="8.5"/>
        <color rgb="FFA31515"/>
        <rFont val="Consolas"/>
        <family val="3"/>
      </rPr>
      <t>"17501"</t>
    </r>
  </si>
  <si>
    <r>
      <t>y</t>
    </r>
    <r>
      <rPr>
        <sz val="8.5"/>
        <color rgb="FF000000"/>
        <rFont val="Consolas"/>
        <family val="3"/>
      </rPr>
      <t>=</t>
    </r>
    <r>
      <rPr>
        <sz val="8.5"/>
        <color rgb="FFA31515"/>
        <rFont val="Consolas"/>
        <family val="3"/>
      </rPr>
      <t>"20748"</t>
    </r>
  </si>
  <si>
    <r>
      <t>x</t>
    </r>
    <r>
      <rPr>
        <sz val="8.5"/>
        <color rgb="FF000000"/>
        <rFont val="Consolas"/>
        <family val="3"/>
      </rPr>
      <t>=</t>
    </r>
    <r>
      <rPr>
        <sz val="8.5"/>
        <color rgb="FFA31515"/>
        <rFont val="Consolas"/>
        <family val="3"/>
      </rPr>
      <t>"16158"</t>
    </r>
  </si>
  <si>
    <r>
      <t>y</t>
    </r>
    <r>
      <rPr>
        <sz val="8.5"/>
        <color rgb="FF000000"/>
        <rFont val="Consolas"/>
        <family val="3"/>
      </rPr>
      <t>=</t>
    </r>
    <r>
      <rPr>
        <sz val="8.5"/>
        <color rgb="FFA31515"/>
        <rFont val="Consolas"/>
        <family val="3"/>
      </rPr>
      <t>"21456"</t>
    </r>
  </si>
  <si>
    <r>
      <t>x</t>
    </r>
    <r>
      <rPr>
        <sz val="8.5"/>
        <color rgb="FF000000"/>
        <rFont val="Consolas"/>
        <family val="3"/>
      </rPr>
      <t>=</t>
    </r>
    <r>
      <rPr>
        <sz val="8.5"/>
        <color rgb="FFA31515"/>
        <rFont val="Consolas"/>
        <family val="3"/>
      </rPr>
      <t>"18142"</t>
    </r>
  </si>
  <si>
    <r>
      <t>y</t>
    </r>
    <r>
      <rPr>
        <sz val="8.5"/>
        <color rgb="FF000000"/>
        <rFont val="Consolas"/>
        <family val="3"/>
      </rPr>
      <t>=</t>
    </r>
    <r>
      <rPr>
        <sz val="8.5"/>
        <color rgb="FFA31515"/>
        <rFont val="Consolas"/>
        <family val="3"/>
      </rPr>
      <t>"18679"</t>
    </r>
  </si>
  <si>
    <r>
      <t>x</t>
    </r>
    <r>
      <rPr>
        <sz val="8.5"/>
        <color rgb="FF000000"/>
        <rFont val="Consolas"/>
        <family val="3"/>
      </rPr>
      <t>=</t>
    </r>
    <r>
      <rPr>
        <sz val="8.5"/>
        <color rgb="FFA31515"/>
        <rFont val="Consolas"/>
        <family val="3"/>
      </rPr>
      <t>"19150"</t>
    </r>
  </si>
  <si>
    <r>
      <t>y</t>
    </r>
    <r>
      <rPr>
        <sz val="8.5"/>
        <color rgb="FF000000"/>
        <rFont val="Consolas"/>
        <family val="3"/>
      </rPr>
      <t>=</t>
    </r>
    <r>
      <rPr>
        <sz val="8.5"/>
        <color rgb="FFA31515"/>
        <rFont val="Consolas"/>
        <family val="3"/>
      </rPr>
      <t>"20982"</t>
    </r>
  </si>
  <si>
    <r>
      <t>x</t>
    </r>
    <r>
      <rPr>
        <sz val="8.5"/>
        <color rgb="FF000000"/>
        <rFont val="Consolas"/>
        <family val="3"/>
      </rPr>
      <t>=</t>
    </r>
    <r>
      <rPr>
        <sz val="8.5"/>
        <color rgb="FFA31515"/>
        <rFont val="Consolas"/>
        <family val="3"/>
      </rPr>
      <t>"19017"</t>
    </r>
  </si>
  <si>
    <r>
      <t>y</t>
    </r>
    <r>
      <rPr>
        <sz val="8.5"/>
        <color rgb="FF000000"/>
        <rFont val="Consolas"/>
        <family val="3"/>
      </rPr>
      <t>=</t>
    </r>
    <r>
      <rPr>
        <sz val="8.5"/>
        <color rgb="FFA31515"/>
        <rFont val="Consolas"/>
        <family val="3"/>
      </rPr>
      <t>"24836"</t>
    </r>
  </si>
  <si>
    <r>
      <t>x</t>
    </r>
    <r>
      <rPr>
        <sz val="8.5"/>
        <color rgb="FF000000"/>
        <rFont val="Consolas"/>
        <family val="3"/>
      </rPr>
      <t>=</t>
    </r>
    <r>
      <rPr>
        <sz val="8.5"/>
        <color rgb="FFA31515"/>
        <rFont val="Consolas"/>
        <family val="3"/>
      </rPr>
      <t>"18598"</t>
    </r>
  </si>
  <si>
    <r>
      <t>y</t>
    </r>
    <r>
      <rPr>
        <sz val="8.5"/>
        <color rgb="FF000000"/>
        <rFont val="Consolas"/>
        <family val="3"/>
      </rPr>
      <t>=</t>
    </r>
    <r>
      <rPr>
        <sz val="8.5"/>
        <color rgb="FFA31515"/>
        <rFont val="Consolas"/>
        <family val="3"/>
      </rPr>
      <t>"5913.1"</t>
    </r>
  </si>
  <si>
    <r>
      <t>x</t>
    </r>
    <r>
      <rPr>
        <sz val="8.5"/>
        <color rgb="FF000000"/>
        <rFont val="Consolas"/>
        <family val="3"/>
      </rPr>
      <t>=</t>
    </r>
    <r>
      <rPr>
        <sz val="8.5"/>
        <color rgb="FFA31515"/>
        <rFont val="Consolas"/>
        <family val="3"/>
      </rPr>
      <t>"18861"</t>
    </r>
  </si>
  <si>
    <r>
      <t>y</t>
    </r>
    <r>
      <rPr>
        <sz val="8.5"/>
        <color rgb="FF000000"/>
        <rFont val="Consolas"/>
        <family val="3"/>
      </rPr>
      <t>=</t>
    </r>
    <r>
      <rPr>
        <sz val="8.5"/>
        <color rgb="FFA31515"/>
        <rFont val="Consolas"/>
        <family val="3"/>
      </rPr>
      <t>"17554"</t>
    </r>
  </si>
  <si>
    <r>
      <t>x</t>
    </r>
    <r>
      <rPr>
        <sz val="8.5"/>
        <color rgb="FF000000"/>
        <rFont val="Consolas"/>
        <family val="3"/>
      </rPr>
      <t>=</t>
    </r>
    <r>
      <rPr>
        <sz val="8.5"/>
        <color rgb="FFA31515"/>
        <rFont val="Consolas"/>
        <family val="3"/>
      </rPr>
      <t>"19546"</t>
    </r>
  </si>
  <si>
    <r>
      <t>y</t>
    </r>
    <r>
      <rPr>
        <sz val="8.5"/>
        <color rgb="FF000000"/>
        <rFont val="Consolas"/>
        <family val="3"/>
      </rPr>
      <t>=</t>
    </r>
    <r>
      <rPr>
        <sz val="8.5"/>
        <color rgb="FFA31515"/>
        <rFont val="Consolas"/>
        <family val="3"/>
      </rPr>
      <t>"23274"</t>
    </r>
  </si>
  <si>
    <r>
      <t>x</t>
    </r>
    <r>
      <rPr>
        <sz val="8.5"/>
        <color rgb="FF000000"/>
        <rFont val="Consolas"/>
        <family val="3"/>
      </rPr>
      <t>=</t>
    </r>
    <r>
      <rPr>
        <sz val="8.5"/>
        <color rgb="FFA31515"/>
        <rFont val="Consolas"/>
        <family val="3"/>
      </rPr>
      <t>"17670"</t>
    </r>
  </si>
  <si>
    <r>
      <t>y</t>
    </r>
    <r>
      <rPr>
        <sz val="8.5"/>
        <color rgb="FF000000"/>
        <rFont val="Consolas"/>
        <family val="3"/>
      </rPr>
      <t>=</t>
    </r>
    <r>
      <rPr>
        <sz val="8.5"/>
        <color rgb="FFA31515"/>
        <rFont val="Consolas"/>
        <family val="3"/>
      </rPr>
      <t>"1595.9"</t>
    </r>
  </si>
  <si>
    <r>
      <t>x</t>
    </r>
    <r>
      <rPr>
        <sz val="8.5"/>
        <color rgb="FF000000"/>
        <rFont val="Consolas"/>
        <family val="3"/>
      </rPr>
      <t>=</t>
    </r>
    <r>
      <rPr>
        <sz val="8.5"/>
        <color rgb="FFA31515"/>
        <rFont val="Consolas"/>
        <family val="3"/>
      </rPr>
      <t>"8042"</t>
    </r>
  </si>
  <si>
    <r>
      <t>y</t>
    </r>
    <r>
      <rPr>
        <sz val="8.5"/>
        <color rgb="FF000000"/>
        <rFont val="Consolas"/>
        <family val="3"/>
      </rPr>
      <t>=</t>
    </r>
    <r>
      <rPr>
        <sz val="8.5"/>
        <color rgb="FFA31515"/>
        <rFont val="Consolas"/>
        <family val="3"/>
      </rPr>
      <t>"16713"</t>
    </r>
  </si>
  <si>
    <r>
      <t>x</t>
    </r>
    <r>
      <rPr>
        <sz val="8.5"/>
        <color rgb="FF000000"/>
        <rFont val="Consolas"/>
        <family val="3"/>
      </rPr>
      <t>=</t>
    </r>
    <r>
      <rPr>
        <sz val="8.5"/>
        <color rgb="FFA31515"/>
        <rFont val="Consolas"/>
        <family val="3"/>
      </rPr>
      <t>"20176"</t>
    </r>
  </si>
  <si>
    <r>
      <t>y</t>
    </r>
    <r>
      <rPr>
        <sz val="8.5"/>
        <color rgb="FF000000"/>
        <rFont val="Consolas"/>
        <family val="3"/>
      </rPr>
      <t>=</t>
    </r>
    <r>
      <rPr>
        <sz val="8.5"/>
        <color rgb="FFA31515"/>
        <rFont val="Consolas"/>
        <family val="3"/>
      </rPr>
      <t>"5797.7"</t>
    </r>
  </si>
  <si>
    <r>
      <t>x</t>
    </r>
    <r>
      <rPr>
        <sz val="8.5"/>
        <color rgb="FF000000"/>
        <rFont val="Consolas"/>
        <family val="3"/>
      </rPr>
      <t>=</t>
    </r>
    <r>
      <rPr>
        <sz val="8.5"/>
        <color rgb="FFA31515"/>
        <rFont val="Consolas"/>
        <family val="3"/>
      </rPr>
      <t>"19900"</t>
    </r>
  </si>
  <si>
    <r>
      <t>y</t>
    </r>
    <r>
      <rPr>
        <sz val="8.5"/>
        <color rgb="FF000000"/>
        <rFont val="Consolas"/>
        <family val="3"/>
      </rPr>
      <t>=</t>
    </r>
    <r>
      <rPr>
        <sz val="8.5"/>
        <color rgb="FFA31515"/>
        <rFont val="Consolas"/>
        <family val="3"/>
      </rPr>
      <t>"18073"</t>
    </r>
  </si>
  <si>
    <r>
      <t>x</t>
    </r>
    <r>
      <rPr>
        <sz val="8.5"/>
        <color rgb="FF000000"/>
        <rFont val="Consolas"/>
        <family val="3"/>
      </rPr>
      <t>=</t>
    </r>
    <r>
      <rPr>
        <sz val="8.5"/>
        <color rgb="FFA31515"/>
        <rFont val="Consolas"/>
        <family val="3"/>
      </rPr>
      <t>"20426"</t>
    </r>
  </si>
  <si>
    <r>
      <t>y</t>
    </r>
    <r>
      <rPr>
        <sz val="8.5"/>
        <color rgb="FF000000"/>
        <rFont val="Consolas"/>
        <family val="3"/>
      </rPr>
      <t>=</t>
    </r>
    <r>
      <rPr>
        <sz val="8.5"/>
        <color rgb="FFA31515"/>
        <rFont val="Consolas"/>
        <family val="3"/>
      </rPr>
      <t>"16640"</t>
    </r>
  </si>
  <si>
    <r>
      <t>x</t>
    </r>
    <r>
      <rPr>
        <sz val="8.5"/>
        <color rgb="FF000000"/>
        <rFont val="Consolas"/>
        <family val="3"/>
      </rPr>
      <t>=</t>
    </r>
    <r>
      <rPr>
        <sz val="8.5"/>
        <color rgb="FFA31515"/>
        <rFont val="Consolas"/>
        <family val="3"/>
      </rPr>
      <t>"20781"</t>
    </r>
  </si>
  <si>
    <r>
      <t>y</t>
    </r>
    <r>
      <rPr>
        <sz val="8.5"/>
        <color rgb="FF000000"/>
        <rFont val="Consolas"/>
        <family val="3"/>
      </rPr>
      <t>=</t>
    </r>
    <r>
      <rPr>
        <sz val="8.5"/>
        <color rgb="FFA31515"/>
        <rFont val="Consolas"/>
        <family val="3"/>
      </rPr>
      <t>"15791"</t>
    </r>
  </si>
  <si>
    <r>
      <t>x</t>
    </r>
    <r>
      <rPr>
        <sz val="8.5"/>
        <color rgb="FF000000"/>
        <rFont val="Consolas"/>
        <family val="3"/>
      </rPr>
      <t>=</t>
    </r>
    <r>
      <rPr>
        <sz val="8.5"/>
        <color rgb="FFA31515"/>
        <rFont val="Consolas"/>
        <family val="3"/>
      </rPr>
      <t>"21805"</t>
    </r>
  </si>
  <si>
    <r>
      <t>y</t>
    </r>
    <r>
      <rPr>
        <sz val="8.5"/>
        <color rgb="FF000000"/>
        <rFont val="Consolas"/>
        <family val="3"/>
      </rPr>
      <t>=</t>
    </r>
    <r>
      <rPr>
        <sz val="8.5"/>
        <color rgb="FFA31515"/>
        <rFont val="Consolas"/>
        <family val="3"/>
      </rPr>
      <t>"16206"</t>
    </r>
  </si>
  <si>
    <r>
      <t>x</t>
    </r>
    <r>
      <rPr>
        <sz val="8.5"/>
        <color rgb="FF000000"/>
        <rFont val="Consolas"/>
        <family val="3"/>
      </rPr>
      <t>=</t>
    </r>
    <r>
      <rPr>
        <sz val="8.5"/>
        <color rgb="FFA31515"/>
        <rFont val="Consolas"/>
        <family val="3"/>
      </rPr>
      <t>"22480"</t>
    </r>
  </si>
  <si>
    <r>
      <t>y</t>
    </r>
    <r>
      <rPr>
        <sz val="8.5"/>
        <color rgb="FF000000"/>
        <rFont val="Consolas"/>
        <family val="3"/>
      </rPr>
      <t>=</t>
    </r>
    <r>
      <rPr>
        <sz val="8.5"/>
        <color rgb="FFA31515"/>
        <rFont val="Consolas"/>
        <family val="3"/>
      </rPr>
      <t>"2547"</t>
    </r>
  </si>
  <si>
    <r>
      <t>x</t>
    </r>
    <r>
      <rPr>
        <sz val="8.5"/>
        <color rgb="FF000000"/>
        <rFont val="Consolas"/>
        <family val="3"/>
      </rPr>
      <t>=</t>
    </r>
    <r>
      <rPr>
        <sz val="8.5"/>
        <color rgb="FFA31515"/>
        <rFont val="Consolas"/>
        <family val="3"/>
      </rPr>
      <t>"23894"</t>
    </r>
  </si>
  <si>
    <r>
      <t>y</t>
    </r>
    <r>
      <rPr>
        <sz val="8.5"/>
        <color rgb="FF000000"/>
        <rFont val="Consolas"/>
        <family val="3"/>
      </rPr>
      <t>=</t>
    </r>
    <r>
      <rPr>
        <sz val="8.5"/>
        <color rgb="FFA31515"/>
        <rFont val="Consolas"/>
        <family val="3"/>
      </rPr>
      <t>"24605"</t>
    </r>
  </si>
  <si>
    <r>
      <t>x</t>
    </r>
    <r>
      <rPr>
        <sz val="8.5"/>
        <color rgb="FF000000"/>
        <rFont val="Consolas"/>
        <family val="3"/>
      </rPr>
      <t>=</t>
    </r>
    <r>
      <rPr>
        <sz val="8.5"/>
        <color rgb="FFA31515"/>
        <rFont val="Consolas"/>
        <family val="3"/>
      </rPr>
      <t>"27899"</t>
    </r>
  </si>
  <si>
    <r>
      <t>y</t>
    </r>
    <r>
      <rPr>
        <sz val="8.5"/>
        <color rgb="FF000000"/>
        <rFont val="Consolas"/>
        <family val="3"/>
      </rPr>
      <t>=</t>
    </r>
    <r>
      <rPr>
        <sz val="8.5"/>
        <color rgb="FFA31515"/>
        <rFont val="Consolas"/>
        <family val="3"/>
      </rPr>
      <t>"20008"</t>
    </r>
  </si>
  <si>
    <r>
      <t>x</t>
    </r>
    <r>
      <rPr>
        <sz val="8.5"/>
        <color rgb="FF000000"/>
        <rFont val="Consolas"/>
        <family val="3"/>
      </rPr>
      <t>=</t>
    </r>
    <r>
      <rPr>
        <sz val="8.5"/>
        <color rgb="FFA31515"/>
        <rFont val="Consolas"/>
        <family val="3"/>
      </rPr>
      <t>"26107"</t>
    </r>
  </si>
  <si>
    <r>
      <t>y</t>
    </r>
    <r>
      <rPr>
        <sz val="8.5"/>
        <color rgb="FF000000"/>
        <rFont val="Consolas"/>
        <family val="3"/>
      </rPr>
      <t>=</t>
    </r>
    <r>
      <rPr>
        <sz val="8.5"/>
        <color rgb="FFA31515"/>
        <rFont val="Consolas"/>
        <family val="3"/>
      </rPr>
      <t>"24937"</t>
    </r>
  </si>
  <si>
    <r>
      <t>x</t>
    </r>
    <r>
      <rPr>
        <sz val="8.5"/>
        <color rgb="FF000000"/>
        <rFont val="Consolas"/>
        <family val="3"/>
      </rPr>
      <t>=</t>
    </r>
    <r>
      <rPr>
        <sz val="8.5"/>
        <color rgb="FFA31515"/>
        <rFont val="Consolas"/>
        <family val="3"/>
      </rPr>
      <t>"29839"</t>
    </r>
  </si>
  <si>
    <r>
      <t>y</t>
    </r>
    <r>
      <rPr>
        <sz val="8.5"/>
        <color rgb="FF000000"/>
        <rFont val="Consolas"/>
        <family val="3"/>
      </rPr>
      <t>=</t>
    </r>
    <r>
      <rPr>
        <sz val="8.5"/>
        <color rgb="FFA31515"/>
        <rFont val="Consolas"/>
        <family val="3"/>
      </rPr>
      <t>"18368"</t>
    </r>
  </si>
  <si>
    <r>
      <t>x</t>
    </r>
    <r>
      <rPr>
        <sz val="8.5"/>
        <color rgb="FF000000"/>
        <rFont val="Consolas"/>
        <family val="3"/>
      </rPr>
      <t>=</t>
    </r>
    <r>
      <rPr>
        <sz val="8.5"/>
        <color rgb="FFA31515"/>
        <rFont val="Consolas"/>
        <family val="3"/>
      </rPr>
      <t>"28448"</t>
    </r>
  </si>
  <si>
    <r>
      <t>y</t>
    </r>
    <r>
      <rPr>
        <sz val="8.5"/>
        <color rgb="FF000000"/>
        <rFont val="Consolas"/>
        <family val="3"/>
      </rPr>
      <t>=</t>
    </r>
    <r>
      <rPr>
        <sz val="8.5"/>
        <color rgb="FFA31515"/>
        <rFont val="Consolas"/>
        <family val="3"/>
      </rPr>
      <t>"21406"</t>
    </r>
  </si>
  <si>
    <r>
      <t>x</t>
    </r>
    <r>
      <rPr>
        <sz val="8.5"/>
        <color rgb="FF000000"/>
        <rFont val="Consolas"/>
        <family val="3"/>
      </rPr>
      <t>=</t>
    </r>
    <r>
      <rPr>
        <sz val="8.5"/>
        <color rgb="FFA31515"/>
        <rFont val="Consolas"/>
        <family val="3"/>
      </rPr>
      <t>"26440"</t>
    </r>
  </si>
  <si>
    <r>
      <t>y</t>
    </r>
    <r>
      <rPr>
        <sz val="8.5"/>
        <color rgb="FF000000"/>
        <rFont val="Consolas"/>
        <family val="3"/>
      </rPr>
      <t>=</t>
    </r>
    <r>
      <rPr>
        <sz val="8.5"/>
        <color rgb="FFA31515"/>
        <rFont val="Consolas"/>
        <family val="3"/>
      </rPr>
      <t>"11681"</t>
    </r>
  </si>
  <si>
    <r>
      <t>x</t>
    </r>
    <r>
      <rPr>
        <sz val="8.5"/>
        <color rgb="FF000000"/>
        <rFont val="Consolas"/>
        <family val="3"/>
      </rPr>
      <t>=</t>
    </r>
    <r>
      <rPr>
        <sz val="8.5"/>
        <color rgb="FFA31515"/>
        <rFont val="Consolas"/>
        <family val="3"/>
      </rPr>
      <t>"2614.3"</t>
    </r>
  </si>
  <si>
    <r>
      <t>y</t>
    </r>
    <r>
      <rPr>
        <sz val="8.5"/>
        <color rgb="FF000000"/>
        <rFont val="Consolas"/>
        <family val="3"/>
      </rPr>
      <t>=</t>
    </r>
    <r>
      <rPr>
        <sz val="8.5"/>
        <color rgb="FFA31515"/>
        <rFont val="Consolas"/>
        <family val="3"/>
      </rPr>
      <t>"14380"</t>
    </r>
  </si>
  <si>
    <r>
      <t>x</t>
    </r>
    <r>
      <rPr>
        <sz val="8.5"/>
        <color rgb="FF000000"/>
        <rFont val="Consolas"/>
        <family val="3"/>
      </rPr>
      <t>=</t>
    </r>
    <r>
      <rPr>
        <sz val="8.5"/>
        <color rgb="FFA31515"/>
        <rFont val="Consolas"/>
        <family val="3"/>
      </rPr>
      <t>"25384"</t>
    </r>
  </si>
  <si>
    <r>
      <t>y</t>
    </r>
    <r>
      <rPr>
        <sz val="8.5"/>
        <color rgb="FF000000"/>
        <rFont val="Consolas"/>
        <family val="3"/>
      </rPr>
      <t>=</t>
    </r>
    <r>
      <rPr>
        <sz val="8.5"/>
        <color rgb="FFA31515"/>
        <rFont val="Consolas"/>
        <family val="3"/>
      </rPr>
      <t>"8348.9"</t>
    </r>
  </si>
  <si>
    <r>
      <t>x</t>
    </r>
    <r>
      <rPr>
        <sz val="8.5"/>
        <color rgb="FF000000"/>
        <rFont val="Consolas"/>
        <family val="3"/>
      </rPr>
      <t>=</t>
    </r>
    <r>
      <rPr>
        <sz val="8.5"/>
        <color rgb="FFA31515"/>
        <rFont val="Consolas"/>
        <family val="3"/>
      </rPr>
      <t>"25664"</t>
    </r>
  </si>
  <si>
    <r>
      <t>y</t>
    </r>
    <r>
      <rPr>
        <sz val="8.5"/>
        <color rgb="FF000000"/>
        <rFont val="Consolas"/>
        <family val="3"/>
      </rPr>
      <t>=</t>
    </r>
    <r>
      <rPr>
        <sz val="8.5"/>
        <color rgb="FFA31515"/>
        <rFont val="Consolas"/>
        <family val="3"/>
      </rPr>
      <t>"9895.4"</t>
    </r>
  </si>
  <si>
    <r>
      <t>x</t>
    </r>
    <r>
      <rPr>
        <sz val="8.5"/>
        <color rgb="FF000000"/>
        <rFont val="Consolas"/>
        <family val="3"/>
      </rPr>
      <t>=</t>
    </r>
    <r>
      <rPr>
        <sz val="8.5"/>
        <color rgb="FFA31515"/>
        <rFont val="Consolas"/>
        <family val="3"/>
      </rPr>
      <t>"26646"</t>
    </r>
  </si>
  <si>
    <r>
      <t>y</t>
    </r>
    <r>
      <rPr>
        <sz val="8.5"/>
        <color rgb="FF000000"/>
        <rFont val="Consolas"/>
        <family val="3"/>
      </rPr>
      <t>=</t>
    </r>
    <r>
      <rPr>
        <sz val="8.5"/>
        <color rgb="FFA31515"/>
        <rFont val="Consolas"/>
        <family val="3"/>
      </rPr>
      <t>"23684"</t>
    </r>
  </si>
  <si>
    <r>
      <t>x</t>
    </r>
    <r>
      <rPr>
        <sz val="8.5"/>
        <color rgb="FF000000"/>
        <rFont val="Consolas"/>
        <family val="3"/>
      </rPr>
      <t>=</t>
    </r>
    <r>
      <rPr>
        <sz val="8.5"/>
        <color rgb="FFA31515"/>
        <rFont val="Consolas"/>
        <family val="3"/>
      </rPr>
      <t>"26574"</t>
    </r>
  </si>
  <si>
    <r>
      <t>y</t>
    </r>
    <r>
      <rPr>
        <sz val="8.5"/>
        <color rgb="FF000000"/>
        <rFont val="Consolas"/>
        <family val="3"/>
      </rPr>
      <t>=</t>
    </r>
    <r>
      <rPr>
        <sz val="8.5"/>
        <color rgb="FFA31515"/>
        <rFont val="Consolas"/>
        <family val="3"/>
      </rPr>
      <t>"21216"</t>
    </r>
  </si>
  <si>
    <r>
      <t>x</t>
    </r>
    <r>
      <rPr>
        <sz val="8.5"/>
        <color rgb="FF000000"/>
        <rFont val="Consolas"/>
        <family val="3"/>
      </rPr>
      <t>=</t>
    </r>
    <r>
      <rPr>
        <sz val="8.5"/>
        <color rgb="FFA31515"/>
        <rFont val="Consolas"/>
        <family val="3"/>
      </rPr>
      <t>"27147"</t>
    </r>
  </si>
  <si>
    <r>
      <t>y</t>
    </r>
    <r>
      <rPr>
        <sz val="8.5"/>
        <color rgb="FF000000"/>
        <rFont val="Consolas"/>
        <family val="3"/>
      </rPr>
      <t>=</t>
    </r>
    <r>
      <rPr>
        <sz val="8.5"/>
        <color rgb="FFA31515"/>
        <rFont val="Consolas"/>
        <family val="3"/>
      </rPr>
      <t>"20457"</t>
    </r>
  </si>
  <si>
    <r>
      <t>x</t>
    </r>
    <r>
      <rPr>
        <sz val="8.5"/>
        <color rgb="FF000000"/>
        <rFont val="Consolas"/>
        <family val="3"/>
      </rPr>
      <t>=</t>
    </r>
    <r>
      <rPr>
        <sz val="8.5"/>
        <color rgb="FFA31515"/>
        <rFont val="Consolas"/>
        <family val="3"/>
      </rPr>
      <t>"7894.5"</t>
    </r>
  </si>
  <si>
    <r>
      <t>y</t>
    </r>
    <r>
      <rPr>
        <sz val="8.5"/>
        <color rgb="FF000000"/>
        <rFont val="Consolas"/>
        <family val="3"/>
      </rPr>
      <t>=</t>
    </r>
    <r>
      <rPr>
        <sz val="8.5"/>
        <color rgb="FFA31515"/>
        <rFont val="Consolas"/>
        <family val="3"/>
      </rPr>
      <t>"15597"</t>
    </r>
  </si>
  <si>
    <r>
      <t>x</t>
    </r>
    <r>
      <rPr>
        <sz val="8.5"/>
        <color rgb="FF000000"/>
        <rFont val="Consolas"/>
        <family val="3"/>
      </rPr>
      <t>=</t>
    </r>
    <r>
      <rPr>
        <sz val="8.5"/>
        <color rgb="FFA31515"/>
        <rFont val="Consolas"/>
        <family val="3"/>
      </rPr>
      <t>"27076"</t>
    </r>
  </si>
  <si>
    <r>
      <t>y</t>
    </r>
    <r>
      <rPr>
        <sz val="8.5"/>
        <color rgb="FF000000"/>
        <rFont val="Consolas"/>
        <family val="3"/>
      </rPr>
      <t>=</t>
    </r>
    <r>
      <rPr>
        <sz val="8.5"/>
        <color rgb="FFA31515"/>
        <rFont val="Consolas"/>
        <family val="3"/>
      </rPr>
      <t>"12798"</t>
    </r>
  </si>
  <si>
    <r>
      <t>x</t>
    </r>
    <r>
      <rPr>
        <sz val="8.5"/>
        <color rgb="FF000000"/>
        <rFont val="Consolas"/>
        <family val="3"/>
      </rPr>
      <t>=</t>
    </r>
    <r>
      <rPr>
        <sz val="8.5"/>
        <color rgb="FFA31515"/>
        <rFont val="Consolas"/>
        <family val="3"/>
      </rPr>
      <t>"28096"</t>
    </r>
  </si>
  <si>
    <r>
      <t>y</t>
    </r>
    <r>
      <rPr>
        <sz val="8.5"/>
        <color rgb="FF000000"/>
        <rFont val="Consolas"/>
        <family val="3"/>
      </rPr>
      <t>=</t>
    </r>
    <r>
      <rPr>
        <sz val="8.5"/>
        <color rgb="FFA31515"/>
        <rFont val="Consolas"/>
        <family val="3"/>
      </rPr>
      <t>"22166"</t>
    </r>
  </si>
  <si>
    <r>
      <t>x</t>
    </r>
    <r>
      <rPr>
        <sz val="8.5"/>
        <color rgb="FF000000"/>
        <rFont val="Consolas"/>
        <family val="3"/>
      </rPr>
      <t>=</t>
    </r>
    <r>
      <rPr>
        <sz val="8.5"/>
        <color rgb="FFA31515"/>
        <rFont val="Consolas"/>
        <family val="3"/>
      </rPr>
      <t>"28627"</t>
    </r>
  </si>
  <si>
    <r>
      <t>y</t>
    </r>
    <r>
      <rPr>
        <sz val="8.5"/>
        <color rgb="FF000000"/>
        <rFont val="Consolas"/>
        <family val="3"/>
      </rPr>
      <t>=</t>
    </r>
    <r>
      <rPr>
        <sz val="8.5"/>
        <color rgb="FFA31515"/>
        <rFont val="Consolas"/>
        <family val="3"/>
      </rPr>
      <t>"22955"</t>
    </r>
  </si>
  <si>
    <r>
      <t>x</t>
    </r>
    <r>
      <rPr>
        <sz val="8.5"/>
        <color rgb="FF000000"/>
        <rFont val="Consolas"/>
        <family val="3"/>
      </rPr>
      <t>=</t>
    </r>
    <r>
      <rPr>
        <sz val="8.5"/>
        <color rgb="FFA31515"/>
        <rFont val="Consolas"/>
        <family val="3"/>
      </rPr>
      <t>"27923"</t>
    </r>
  </si>
  <si>
    <r>
      <t>y</t>
    </r>
    <r>
      <rPr>
        <sz val="8.5"/>
        <color rgb="FF000000"/>
        <rFont val="Consolas"/>
        <family val="3"/>
      </rPr>
      <t>=</t>
    </r>
    <r>
      <rPr>
        <sz val="8.5"/>
        <color rgb="FFA31515"/>
        <rFont val="Consolas"/>
        <family val="3"/>
      </rPr>
      <t>"14841"</t>
    </r>
  </si>
  <si>
    <r>
      <t>x</t>
    </r>
    <r>
      <rPr>
        <sz val="8.5"/>
        <color rgb="FF000000"/>
        <rFont val="Consolas"/>
        <family val="3"/>
      </rPr>
      <t>=</t>
    </r>
    <r>
      <rPr>
        <sz val="8.5"/>
        <color rgb="FFA31515"/>
        <rFont val="Consolas"/>
        <family val="3"/>
      </rPr>
      <t>"27916"</t>
    </r>
  </si>
  <si>
    <r>
      <t>y</t>
    </r>
    <r>
      <rPr>
        <sz val="8.5"/>
        <color rgb="FF000000"/>
        <rFont val="Consolas"/>
        <family val="3"/>
      </rPr>
      <t>=</t>
    </r>
    <r>
      <rPr>
        <sz val="8.5"/>
        <color rgb="FFA31515"/>
        <rFont val="Consolas"/>
        <family val="3"/>
      </rPr>
      <t>"18386"</t>
    </r>
  </si>
  <si>
    <r>
      <t>x</t>
    </r>
    <r>
      <rPr>
        <sz val="8.5"/>
        <color rgb="FF000000"/>
        <rFont val="Consolas"/>
        <family val="3"/>
      </rPr>
      <t>=</t>
    </r>
    <r>
      <rPr>
        <sz val="8.5"/>
        <color rgb="FFA31515"/>
        <rFont val="Consolas"/>
        <family val="3"/>
      </rPr>
      <t>"28648"</t>
    </r>
  </si>
  <si>
    <r>
      <t>y</t>
    </r>
    <r>
      <rPr>
        <sz val="8.5"/>
        <color rgb="FF000000"/>
        <rFont val="Consolas"/>
        <family val="3"/>
      </rPr>
      <t>=</t>
    </r>
    <r>
      <rPr>
        <sz val="8.5"/>
        <color rgb="FFA31515"/>
        <rFont val="Consolas"/>
        <family val="3"/>
      </rPr>
      <t>"20648"</t>
    </r>
  </si>
  <si>
    <r>
      <t>x</t>
    </r>
    <r>
      <rPr>
        <sz val="8.5"/>
        <color rgb="FF000000"/>
        <rFont val="Consolas"/>
        <family val="3"/>
      </rPr>
      <t>=</t>
    </r>
    <r>
      <rPr>
        <sz val="8.5"/>
        <color rgb="FFA31515"/>
        <rFont val="Consolas"/>
        <family val="3"/>
      </rPr>
      <t>"28567"</t>
    </r>
  </si>
  <si>
    <r>
      <t>y</t>
    </r>
    <r>
      <rPr>
        <sz val="8.5"/>
        <color rgb="FF000000"/>
        <rFont val="Consolas"/>
        <family val="3"/>
      </rPr>
      <t>=</t>
    </r>
    <r>
      <rPr>
        <sz val="8.5"/>
        <color rgb="FFA31515"/>
        <rFont val="Consolas"/>
        <family val="3"/>
      </rPr>
      <t>"13006"</t>
    </r>
  </si>
  <si>
    <r>
      <t>x</t>
    </r>
    <r>
      <rPr>
        <sz val="8.5"/>
        <color rgb="FF000000"/>
        <rFont val="Consolas"/>
        <family val="3"/>
      </rPr>
      <t>=</t>
    </r>
    <r>
      <rPr>
        <sz val="8.5"/>
        <color rgb="FFA31515"/>
        <rFont val="Consolas"/>
        <family val="3"/>
      </rPr>
      <t>"28302"</t>
    </r>
  </si>
  <si>
    <r>
      <t>y</t>
    </r>
    <r>
      <rPr>
        <sz val="8.5"/>
        <color rgb="FF000000"/>
        <rFont val="Consolas"/>
        <family val="3"/>
      </rPr>
      <t>=</t>
    </r>
    <r>
      <rPr>
        <sz val="8.5"/>
        <color rgb="FFA31515"/>
        <rFont val="Consolas"/>
        <family val="3"/>
      </rPr>
      <t>"24978"</t>
    </r>
  </si>
  <si>
    <r>
      <t>x</t>
    </r>
    <r>
      <rPr>
        <sz val="8.5"/>
        <color rgb="FF000000"/>
        <rFont val="Consolas"/>
        <family val="3"/>
      </rPr>
      <t>=</t>
    </r>
    <r>
      <rPr>
        <sz val="8.5"/>
        <color rgb="FFA31515"/>
        <rFont val="Consolas"/>
        <family val="3"/>
      </rPr>
      <t>"29034"</t>
    </r>
  </si>
  <si>
    <r>
      <t>y</t>
    </r>
    <r>
      <rPr>
        <sz val="8.5"/>
        <color rgb="FF000000"/>
        <rFont val="Consolas"/>
        <family val="3"/>
      </rPr>
      <t>=</t>
    </r>
    <r>
      <rPr>
        <sz val="8.5"/>
        <color rgb="FFA31515"/>
        <rFont val="Consolas"/>
        <family val="3"/>
      </rPr>
      <t>"24561"</t>
    </r>
  </si>
  <si>
    <r>
      <t>x</t>
    </r>
    <r>
      <rPr>
        <sz val="8.5"/>
        <color rgb="FF000000"/>
        <rFont val="Consolas"/>
        <family val="3"/>
      </rPr>
      <t>=</t>
    </r>
    <r>
      <rPr>
        <sz val="8.5"/>
        <color rgb="FFA31515"/>
        <rFont val="Consolas"/>
        <family val="3"/>
      </rPr>
      <t>"31348"</t>
    </r>
  </si>
  <si>
    <r>
      <t>y</t>
    </r>
    <r>
      <rPr>
        <sz val="8.5"/>
        <color rgb="FF000000"/>
        <rFont val="Consolas"/>
        <family val="3"/>
      </rPr>
      <t>=</t>
    </r>
    <r>
      <rPr>
        <sz val="8.5"/>
        <color rgb="FFA31515"/>
        <rFont val="Consolas"/>
        <family val="3"/>
      </rPr>
      <t>"17164"</t>
    </r>
  </si>
  <si>
    <r>
      <t>x</t>
    </r>
    <r>
      <rPr>
        <sz val="8.5"/>
        <color rgb="FF000000"/>
        <rFont val="Consolas"/>
        <family val="3"/>
      </rPr>
      <t>=</t>
    </r>
    <r>
      <rPr>
        <sz val="8.5"/>
        <color rgb="FFA31515"/>
        <rFont val="Consolas"/>
        <family val="3"/>
      </rPr>
      <t>"29579"</t>
    </r>
  </si>
  <si>
    <r>
      <t>y</t>
    </r>
    <r>
      <rPr>
        <sz val="8.5"/>
        <color rgb="FF000000"/>
        <rFont val="Consolas"/>
        <family val="3"/>
      </rPr>
      <t>=</t>
    </r>
    <r>
      <rPr>
        <sz val="8.5"/>
        <color rgb="FFA31515"/>
        <rFont val="Consolas"/>
        <family val="3"/>
      </rPr>
      <t>"17242"</t>
    </r>
  </si>
  <si>
    <r>
      <t>x</t>
    </r>
    <r>
      <rPr>
        <sz val="8.5"/>
        <color rgb="FF000000"/>
        <rFont val="Consolas"/>
        <family val="3"/>
      </rPr>
      <t>=</t>
    </r>
    <r>
      <rPr>
        <sz val="8.5"/>
        <color rgb="FFA31515"/>
        <rFont val="Consolas"/>
        <family val="3"/>
      </rPr>
      <t>"29953"</t>
    </r>
  </si>
  <si>
    <r>
      <t>y</t>
    </r>
    <r>
      <rPr>
        <sz val="8.5"/>
        <color rgb="FF000000"/>
        <rFont val="Consolas"/>
        <family val="3"/>
      </rPr>
      <t>=</t>
    </r>
    <r>
      <rPr>
        <sz val="8.5"/>
        <color rgb="FFA31515"/>
        <rFont val="Consolas"/>
        <family val="3"/>
      </rPr>
      <t>"24430"</t>
    </r>
  </si>
  <si>
    <r>
      <t>x</t>
    </r>
    <r>
      <rPr>
        <sz val="8.5"/>
        <color rgb="FF000000"/>
        <rFont val="Consolas"/>
        <family val="3"/>
      </rPr>
      <t>=</t>
    </r>
    <r>
      <rPr>
        <sz val="8.5"/>
        <color rgb="FFA31515"/>
        <rFont val="Consolas"/>
        <family val="3"/>
      </rPr>
      <t>"30150"</t>
    </r>
  </si>
  <si>
    <r>
      <t>y</t>
    </r>
    <r>
      <rPr>
        <sz val="8.5"/>
        <color rgb="FF000000"/>
        <rFont val="Consolas"/>
        <family val="3"/>
      </rPr>
      <t>=</t>
    </r>
    <r>
      <rPr>
        <sz val="8.5"/>
        <color rgb="FFA31515"/>
        <rFont val="Consolas"/>
        <family val="3"/>
      </rPr>
      <t>"13066"</t>
    </r>
  </si>
  <si>
    <r>
      <t>x</t>
    </r>
    <r>
      <rPr>
        <sz val="8.5"/>
        <color rgb="FF000000"/>
        <rFont val="Consolas"/>
        <family val="3"/>
      </rPr>
      <t>=</t>
    </r>
    <r>
      <rPr>
        <sz val="8.5"/>
        <color rgb="FFA31515"/>
        <rFont val="Consolas"/>
        <family val="3"/>
      </rPr>
      <t>"30169"</t>
    </r>
  </si>
  <si>
    <r>
      <t>y</t>
    </r>
    <r>
      <rPr>
        <sz val="8.5"/>
        <color rgb="FF000000"/>
        <rFont val="Consolas"/>
        <family val="3"/>
      </rPr>
      <t>=</t>
    </r>
    <r>
      <rPr>
        <sz val="8.5"/>
        <color rgb="FFA31515"/>
        <rFont val="Consolas"/>
        <family val="3"/>
      </rPr>
      <t>"21591"</t>
    </r>
  </si>
  <si>
    <r>
      <t>x</t>
    </r>
    <r>
      <rPr>
        <sz val="8.5"/>
        <color rgb="FF000000"/>
        <rFont val="Consolas"/>
        <family val="3"/>
      </rPr>
      <t>=</t>
    </r>
    <r>
      <rPr>
        <sz val="8.5"/>
        <color rgb="FFA31515"/>
        <rFont val="Consolas"/>
        <family val="3"/>
      </rPr>
      <t>"32576"</t>
    </r>
  </si>
  <si>
    <r>
      <t>y</t>
    </r>
    <r>
      <rPr>
        <sz val="8.5"/>
        <color rgb="FF000000"/>
        <rFont val="Consolas"/>
        <family val="3"/>
      </rPr>
      <t>=</t>
    </r>
    <r>
      <rPr>
        <sz val="8.5"/>
        <color rgb="FFA31515"/>
        <rFont val="Consolas"/>
        <family val="3"/>
      </rPr>
      <t>"12326"</t>
    </r>
  </si>
  <si>
    <r>
      <t>x</t>
    </r>
    <r>
      <rPr>
        <sz val="8.5"/>
        <color rgb="FF000000"/>
        <rFont val="Consolas"/>
        <family val="3"/>
      </rPr>
      <t>=</t>
    </r>
    <r>
      <rPr>
        <sz val="8.5"/>
        <color rgb="FFA31515"/>
        <rFont val="Consolas"/>
        <family val="3"/>
      </rPr>
      <t>"29945"</t>
    </r>
  </si>
  <si>
    <r>
      <t>y</t>
    </r>
    <r>
      <rPr>
        <sz val="8.5"/>
        <color rgb="FF000000"/>
        <rFont val="Consolas"/>
        <family val="3"/>
      </rPr>
      <t>=</t>
    </r>
    <r>
      <rPr>
        <sz val="8.5"/>
        <color rgb="FFA31515"/>
        <rFont val="Consolas"/>
        <family val="3"/>
      </rPr>
      <t>"20478"</t>
    </r>
  </si>
  <si>
    <r>
      <t>x</t>
    </r>
    <r>
      <rPr>
        <sz val="8.5"/>
        <color rgb="FF000000"/>
        <rFont val="Consolas"/>
        <family val="3"/>
      </rPr>
      <t>=</t>
    </r>
    <r>
      <rPr>
        <sz val="8.5"/>
        <color rgb="FFA31515"/>
        <rFont val="Consolas"/>
        <family val="3"/>
      </rPr>
      <t>"35637"</t>
    </r>
  </si>
  <si>
    <r>
      <t>y</t>
    </r>
    <r>
      <rPr>
        <sz val="8.5"/>
        <color rgb="FF000000"/>
        <rFont val="Consolas"/>
        <family val="3"/>
      </rPr>
      <t>=</t>
    </r>
    <r>
      <rPr>
        <sz val="8.5"/>
        <color rgb="FFA31515"/>
        <rFont val="Consolas"/>
        <family val="3"/>
      </rPr>
      <t>"12896"</t>
    </r>
  </si>
  <si>
    <r>
      <t>x</t>
    </r>
    <r>
      <rPr>
        <sz val="8.5"/>
        <color rgb="FF000000"/>
        <rFont val="Consolas"/>
        <family val="3"/>
      </rPr>
      <t>=</t>
    </r>
    <r>
      <rPr>
        <sz val="8.5"/>
        <color rgb="FFA31515"/>
        <rFont val="Consolas"/>
        <family val="3"/>
      </rPr>
      <t>"31186"</t>
    </r>
  </si>
  <si>
    <r>
      <t>y</t>
    </r>
    <r>
      <rPr>
        <sz val="8.5"/>
        <color rgb="FF000000"/>
        <rFont val="Consolas"/>
        <family val="3"/>
      </rPr>
      <t>=</t>
    </r>
    <r>
      <rPr>
        <sz val="8.5"/>
        <color rgb="FFA31515"/>
        <rFont val="Consolas"/>
        <family val="3"/>
      </rPr>
      <t>"15290"</t>
    </r>
  </si>
  <si>
    <r>
      <t>x</t>
    </r>
    <r>
      <rPr>
        <sz val="8.5"/>
        <color rgb="FF000000"/>
        <rFont val="Consolas"/>
        <family val="3"/>
      </rPr>
      <t>=</t>
    </r>
    <r>
      <rPr>
        <sz val="8.5"/>
        <color rgb="FFA31515"/>
        <rFont val="Consolas"/>
        <family val="3"/>
      </rPr>
      <t>"31246"</t>
    </r>
  </si>
  <si>
    <r>
      <t>y</t>
    </r>
    <r>
      <rPr>
        <sz val="8.5"/>
        <color rgb="FF000000"/>
        <rFont val="Consolas"/>
        <family val="3"/>
      </rPr>
      <t>=</t>
    </r>
    <r>
      <rPr>
        <sz val="8.5"/>
        <color rgb="FFA31515"/>
        <rFont val="Consolas"/>
        <family val="3"/>
      </rPr>
      <t>"23656"</t>
    </r>
  </si>
  <si>
    <r>
      <t>x</t>
    </r>
    <r>
      <rPr>
        <sz val="8.5"/>
        <color rgb="FF000000"/>
        <rFont val="Consolas"/>
        <family val="3"/>
      </rPr>
      <t>=</t>
    </r>
    <r>
      <rPr>
        <sz val="8.5"/>
        <color rgb="FFA31515"/>
        <rFont val="Consolas"/>
        <family val="3"/>
      </rPr>
      <t>"5941.6"</t>
    </r>
  </si>
  <si>
    <r>
      <t>y</t>
    </r>
    <r>
      <rPr>
        <sz val="8.5"/>
        <color rgb="FF000000"/>
        <rFont val="Consolas"/>
        <family val="3"/>
      </rPr>
      <t>=</t>
    </r>
    <r>
      <rPr>
        <sz val="8.5"/>
        <color rgb="FFA31515"/>
        <rFont val="Consolas"/>
        <family val="3"/>
      </rPr>
      <t>"18136"</t>
    </r>
  </si>
  <si>
    <r>
      <t>x</t>
    </r>
    <r>
      <rPr>
        <sz val="8.5"/>
        <color rgb="FF000000"/>
        <rFont val="Consolas"/>
        <family val="3"/>
      </rPr>
      <t>=</t>
    </r>
    <r>
      <rPr>
        <sz val="8.5"/>
        <color rgb="FFA31515"/>
        <rFont val="Consolas"/>
        <family val="3"/>
      </rPr>
      <t>"30740"</t>
    </r>
  </si>
  <si>
    <r>
      <t>y</t>
    </r>
    <r>
      <rPr>
        <sz val="8.5"/>
        <color rgb="FF000000"/>
        <rFont val="Consolas"/>
        <family val="3"/>
      </rPr>
      <t>=</t>
    </r>
    <r>
      <rPr>
        <sz val="8.5"/>
        <color rgb="FFA31515"/>
        <rFont val="Consolas"/>
        <family val="3"/>
      </rPr>
      <t>"23158"</t>
    </r>
  </si>
  <si>
    <r>
      <t>x</t>
    </r>
    <r>
      <rPr>
        <sz val="8.5"/>
        <color rgb="FF000000"/>
        <rFont val="Consolas"/>
        <family val="3"/>
      </rPr>
      <t>=</t>
    </r>
    <r>
      <rPr>
        <sz val="8.5"/>
        <color rgb="FFA31515"/>
        <rFont val="Consolas"/>
        <family val="3"/>
      </rPr>
      <t>"30777"</t>
    </r>
  </si>
  <si>
    <r>
      <t>y</t>
    </r>
    <r>
      <rPr>
        <sz val="8.5"/>
        <color rgb="FF000000"/>
        <rFont val="Consolas"/>
        <family val="3"/>
      </rPr>
      <t>=</t>
    </r>
    <r>
      <rPr>
        <sz val="8.5"/>
        <color rgb="FFA31515"/>
        <rFont val="Consolas"/>
        <family val="3"/>
      </rPr>
      <t>"19612"</t>
    </r>
  </si>
  <si>
    <r>
      <t>x</t>
    </r>
    <r>
      <rPr>
        <sz val="8.5"/>
        <color rgb="FF000000"/>
        <rFont val="Consolas"/>
        <family val="3"/>
      </rPr>
      <t>=</t>
    </r>
    <r>
      <rPr>
        <sz val="8.5"/>
        <color rgb="FFA31515"/>
        <rFont val="Consolas"/>
        <family val="3"/>
      </rPr>
      <t>"29292"</t>
    </r>
  </si>
  <si>
    <r>
      <t>y</t>
    </r>
    <r>
      <rPr>
        <sz val="8.5"/>
        <color rgb="FF000000"/>
        <rFont val="Consolas"/>
        <family val="3"/>
      </rPr>
      <t>=</t>
    </r>
    <r>
      <rPr>
        <sz val="8.5"/>
        <color rgb="FFA31515"/>
        <rFont val="Consolas"/>
        <family val="3"/>
      </rPr>
      <t>"22315"</t>
    </r>
  </si>
  <si>
    <r>
      <t>x</t>
    </r>
    <r>
      <rPr>
        <sz val="8.5"/>
        <color rgb="FF000000"/>
        <rFont val="Consolas"/>
        <family val="3"/>
      </rPr>
      <t>=</t>
    </r>
    <r>
      <rPr>
        <sz val="8.5"/>
        <color rgb="FFA31515"/>
        <rFont val="Consolas"/>
        <family val="3"/>
      </rPr>
      <t>"31174"</t>
    </r>
  </si>
  <si>
    <r>
      <t>y</t>
    </r>
    <r>
      <rPr>
        <sz val="8.5"/>
        <color rgb="FF000000"/>
        <rFont val="Consolas"/>
        <family val="3"/>
      </rPr>
      <t>=</t>
    </r>
    <r>
      <rPr>
        <sz val="8.5"/>
        <color rgb="FFA31515"/>
        <rFont val="Consolas"/>
        <family val="3"/>
      </rPr>
      <t>"22696"</t>
    </r>
  </si>
  <si>
    <r>
      <t>x</t>
    </r>
    <r>
      <rPr>
        <sz val="8.5"/>
        <color rgb="FF000000"/>
        <rFont val="Consolas"/>
        <family val="3"/>
      </rPr>
      <t>=</t>
    </r>
    <r>
      <rPr>
        <sz val="8.5"/>
        <color rgb="FFA31515"/>
        <rFont val="Consolas"/>
        <family val="3"/>
      </rPr>
      <t>"31620"</t>
    </r>
  </si>
  <si>
    <r>
      <t>y</t>
    </r>
    <r>
      <rPr>
        <sz val="8.5"/>
        <color rgb="FF000000"/>
        <rFont val="Consolas"/>
        <family val="3"/>
      </rPr>
      <t>=</t>
    </r>
    <r>
      <rPr>
        <sz val="8.5"/>
        <color rgb="FFA31515"/>
        <rFont val="Consolas"/>
        <family val="3"/>
      </rPr>
      <t>"22363"</t>
    </r>
  </si>
  <si>
    <r>
      <t>x</t>
    </r>
    <r>
      <rPr>
        <sz val="8.5"/>
        <color rgb="FF000000"/>
        <rFont val="Consolas"/>
        <family val="3"/>
      </rPr>
      <t>=</t>
    </r>
    <r>
      <rPr>
        <sz val="8.5"/>
        <color rgb="FFA31515"/>
        <rFont val="Consolas"/>
        <family val="3"/>
      </rPr>
      <t>"31742"</t>
    </r>
  </si>
  <si>
    <r>
      <t>y</t>
    </r>
    <r>
      <rPr>
        <sz val="8.5"/>
        <color rgb="FF000000"/>
        <rFont val="Consolas"/>
        <family val="3"/>
      </rPr>
      <t>=</t>
    </r>
    <r>
      <rPr>
        <sz val="8.5"/>
        <color rgb="FFA31515"/>
        <rFont val="Consolas"/>
        <family val="3"/>
      </rPr>
      <t>"18986"</t>
    </r>
  </si>
  <si>
    <r>
      <t>x</t>
    </r>
    <r>
      <rPr>
        <sz val="8.5"/>
        <color rgb="FF000000"/>
        <rFont val="Consolas"/>
        <family val="3"/>
      </rPr>
      <t>=</t>
    </r>
    <r>
      <rPr>
        <sz val="8.5"/>
        <color rgb="FFA31515"/>
        <rFont val="Consolas"/>
        <family val="3"/>
      </rPr>
      <t>"32070"</t>
    </r>
  </si>
  <si>
    <r>
      <t>y</t>
    </r>
    <r>
      <rPr>
        <sz val="8.5"/>
        <color rgb="FF000000"/>
        <rFont val="Consolas"/>
        <family val="3"/>
      </rPr>
      <t>=</t>
    </r>
    <r>
      <rPr>
        <sz val="8.5"/>
        <color rgb="FFA31515"/>
        <rFont val="Consolas"/>
        <family val="3"/>
      </rPr>
      <t>"21962"</t>
    </r>
  </si>
  <si>
    <r>
      <t>x</t>
    </r>
    <r>
      <rPr>
        <sz val="8.5"/>
        <color rgb="FF000000"/>
        <rFont val="Consolas"/>
        <family val="3"/>
      </rPr>
      <t>=</t>
    </r>
    <r>
      <rPr>
        <sz val="8.5"/>
        <color rgb="FFA31515"/>
        <rFont val="Consolas"/>
        <family val="3"/>
      </rPr>
      <t>"32251"</t>
    </r>
  </si>
  <si>
    <r>
      <t>y</t>
    </r>
    <r>
      <rPr>
        <sz val="8.5"/>
        <color rgb="FF000000"/>
        <rFont val="Consolas"/>
        <family val="3"/>
      </rPr>
      <t>=</t>
    </r>
    <r>
      <rPr>
        <sz val="8.5"/>
        <color rgb="FFA31515"/>
        <rFont val="Consolas"/>
        <family val="3"/>
      </rPr>
      <t>"21457"</t>
    </r>
  </si>
  <si>
    <r>
      <t>x</t>
    </r>
    <r>
      <rPr>
        <sz val="8.5"/>
        <color rgb="FF000000"/>
        <rFont val="Consolas"/>
        <family val="3"/>
      </rPr>
      <t>=</t>
    </r>
    <r>
      <rPr>
        <sz val="8.5"/>
        <color rgb="FFA31515"/>
        <rFont val="Consolas"/>
        <family val="3"/>
      </rPr>
      <t>"32194"</t>
    </r>
  </si>
  <si>
    <r>
      <t>y</t>
    </r>
    <r>
      <rPr>
        <sz val="8.5"/>
        <color rgb="FF000000"/>
        <rFont val="Consolas"/>
        <family val="3"/>
      </rPr>
      <t>=</t>
    </r>
    <r>
      <rPr>
        <sz val="8.5"/>
        <color rgb="FFA31515"/>
        <rFont val="Consolas"/>
        <family val="3"/>
      </rPr>
      <t>"18598"</t>
    </r>
  </si>
  <si>
    <r>
      <t>x</t>
    </r>
    <r>
      <rPr>
        <sz val="8.5"/>
        <color rgb="FF000000"/>
        <rFont val="Consolas"/>
        <family val="3"/>
      </rPr>
      <t>=</t>
    </r>
    <r>
      <rPr>
        <sz val="8.5"/>
        <color rgb="FFA31515"/>
        <rFont val="Consolas"/>
        <family val="3"/>
      </rPr>
      <t>"33454"</t>
    </r>
  </si>
  <si>
    <r>
      <t>y</t>
    </r>
    <r>
      <rPr>
        <sz val="8.5"/>
        <color rgb="FF000000"/>
        <rFont val="Consolas"/>
        <family val="3"/>
      </rPr>
      <t>=</t>
    </r>
    <r>
      <rPr>
        <sz val="8.5"/>
        <color rgb="FFA31515"/>
        <rFont val="Consolas"/>
        <family val="3"/>
      </rPr>
      <t>"19084"</t>
    </r>
  </si>
  <si>
    <r>
      <t>x</t>
    </r>
    <r>
      <rPr>
        <sz val="8.5"/>
        <color rgb="FF000000"/>
        <rFont val="Consolas"/>
        <family val="3"/>
      </rPr>
      <t>=</t>
    </r>
    <r>
      <rPr>
        <sz val="8.5"/>
        <color rgb="FFA31515"/>
        <rFont val="Consolas"/>
        <family val="3"/>
      </rPr>
      <t>"35784"</t>
    </r>
  </si>
  <si>
    <r>
      <t>y</t>
    </r>
    <r>
      <rPr>
        <sz val="8.5"/>
        <color rgb="FF000000"/>
        <rFont val="Consolas"/>
        <family val="3"/>
      </rPr>
      <t>=</t>
    </r>
    <r>
      <rPr>
        <sz val="8.5"/>
        <color rgb="FFA31515"/>
        <rFont val="Consolas"/>
        <family val="3"/>
      </rPr>
      <t>"21902"</t>
    </r>
  </si>
  <si>
    <r>
      <t>x</t>
    </r>
    <r>
      <rPr>
        <sz val="8.5"/>
        <color rgb="FF000000"/>
        <rFont val="Consolas"/>
        <family val="3"/>
      </rPr>
      <t>=</t>
    </r>
    <r>
      <rPr>
        <sz val="8.5"/>
        <color rgb="FFA31515"/>
        <rFont val="Consolas"/>
        <family val="3"/>
      </rPr>
      <t>"2148.1"</t>
    </r>
  </si>
  <si>
    <r>
      <t>y</t>
    </r>
    <r>
      <rPr>
        <sz val="8.5"/>
        <color rgb="FF000000"/>
        <rFont val="Consolas"/>
        <family val="3"/>
      </rPr>
      <t>=</t>
    </r>
    <r>
      <rPr>
        <sz val="8.5"/>
        <color rgb="FFA31515"/>
        <rFont val="Consolas"/>
        <family val="3"/>
      </rPr>
      <t>"12545"</t>
    </r>
  </si>
  <si>
    <r>
      <t>x</t>
    </r>
    <r>
      <rPr>
        <sz val="8.5"/>
        <color rgb="FF000000"/>
        <rFont val="Consolas"/>
        <family val="3"/>
      </rPr>
      <t>=</t>
    </r>
    <r>
      <rPr>
        <sz val="8.5"/>
        <color rgb="FFA31515"/>
        <rFont val="Consolas"/>
        <family val="3"/>
      </rPr>
      <t>"35826"</t>
    </r>
  </si>
  <si>
    <r>
      <t>y</t>
    </r>
    <r>
      <rPr>
        <sz val="8.5"/>
        <color rgb="FF000000"/>
        <rFont val="Consolas"/>
        <family val="3"/>
      </rPr>
      <t>=</t>
    </r>
    <r>
      <rPr>
        <sz val="8.5"/>
        <color rgb="FFA31515"/>
        <rFont val="Consolas"/>
        <family val="3"/>
      </rPr>
      <t>"20806"</t>
    </r>
  </si>
  <si>
    <r>
      <t>x</t>
    </r>
    <r>
      <rPr>
        <sz val="8.5"/>
        <color rgb="FF000000"/>
        <rFont val="Consolas"/>
        <family val="3"/>
      </rPr>
      <t>=</t>
    </r>
    <r>
      <rPr>
        <sz val="8.5"/>
        <color rgb="FFA31515"/>
        <rFont val="Consolas"/>
        <family val="3"/>
      </rPr>
      <t>"35851"</t>
    </r>
  </si>
  <si>
    <r>
      <t>y</t>
    </r>
    <r>
      <rPr>
        <sz val="8.5"/>
        <color rgb="FF000000"/>
        <rFont val="Consolas"/>
        <family val="3"/>
      </rPr>
      <t>=</t>
    </r>
    <r>
      <rPr>
        <sz val="8.5"/>
        <color rgb="FFA31515"/>
        <rFont val="Consolas"/>
        <family val="3"/>
      </rPr>
      <t>"18494"</t>
    </r>
  </si>
  <si>
    <r>
      <t>x</t>
    </r>
    <r>
      <rPr>
        <sz val="8.5"/>
        <color rgb="FF000000"/>
        <rFont val="Consolas"/>
        <family val="3"/>
      </rPr>
      <t>=</t>
    </r>
    <r>
      <rPr>
        <sz val="8.5"/>
        <color rgb="FFA31515"/>
        <rFont val="Consolas"/>
        <family val="3"/>
      </rPr>
      <t>"33046"</t>
    </r>
  </si>
  <si>
    <r>
      <t>y</t>
    </r>
    <r>
      <rPr>
        <sz val="8.5"/>
        <color rgb="FF000000"/>
        <rFont val="Consolas"/>
        <family val="3"/>
      </rPr>
      <t>=</t>
    </r>
    <r>
      <rPr>
        <sz val="8.5"/>
        <color rgb="FFA31515"/>
        <rFont val="Consolas"/>
        <family val="3"/>
      </rPr>
      <t>"16777"</t>
    </r>
  </si>
  <si>
    <r>
      <t>x</t>
    </r>
    <r>
      <rPr>
        <sz val="8.5"/>
        <color rgb="FF000000"/>
        <rFont val="Consolas"/>
        <family val="3"/>
      </rPr>
      <t>=</t>
    </r>
    <r>
      <rPr>
        <sz val="8.5"/>
        <color rgb="FFA31515"/>
        <rFont val="Consolas"/>
        <family val="3"/>
      </rPr>
      <t>"35101"</t>
    </r>
  </si>
  <si>
    <r>
      <t>y</t>
    </r>
    <r>
      <rPr>
        <sz val="8.5"/>
        <color rgb="FF000000"/>
        <rFont val="Consolas"/>
        <family val="3"/>
      </rPr>
      <t>=</t>
    </r>
    <r>
      <rPr>
        <sz val="8.5"/>
        <color rgb="FFA31515"/>
        <rFont val="Consolas"/>
        <family val="3"/>
      </rPr>
      <t>"17408"</t>
    </r>
  </si>
  <si>
    <r>
      <t>x</t>
    </r>
    <r>
      <rPr>
        <sz val="8.5"/>
        <color rgb="FF000000"/>
        <rFont val="Consolas"/>
        <family val="3"/>
      </rPr>
      <t>=</t>
    </r>
    <r>
      <rPr>
        <sz val="8.5"/>
        <color rgb="FFA31515"/>
        <rFont val="Consolas"/>
        <family val="3"/>
      </rPr>
      <t>"37295"</t>
    </r>
  </si>
  <si>
    <r>
      <t>y</t>
    </r>
    <r>
      <rPr>
        <sz val="8.5"/>
        <color rgb="FF000000"/>
        <rFont val="Consolas"/>
        <family val="3"/>
      </rPr>
      <t>=</t>
    </r>
    <r>
      <rPr>
        <sz val="8.5"/>
        <color rgb="FFA31515"/>
        <rFont val="Consolas"/>
        <family val="3"/>
      </rPr>
      <t>"18685"</t>
    </r>
  </si>
  <si>
    <r>
      <t>x</t>
    </r>
    <r>
      <rPr>
        <sz val="8.5"/>
        <color rgb="FF000000"/>
        <rFont val="Consolas"/>
        <family val="3"/>
      </rPr>
      <t>=</t>
    </r>
    <r>
      <rPr>
        <sz val="8.5"/>
        <color rgb="FFA31515"/>
        <rFont val="Consolas"/>
        <family val="3"/>
      </rPr>
      <t>"3169"</t>
    </r>
  </si>
  <si>
    <r>
      <t>y</t>
    </r>
    <r>
      <rPr>
        <sz val="8.5"/>
        <color rgb="FF000000"/>
        <rFont val="Consolas"/>
        <family val="3"/>
      </rPr>
      <t>=</t>
    </r>
    <r>
      <rPr>
        <sz val="8.5"/>
        <color rgb="FFA31515"/>
        <rFont val="Consolas"/>
        <family val="3"/>
      </rPr>
      <t>"13281"</t>
    </r>
  </si>
  <si>
    <r>
      <t>x</t>
    </r>
    <r>
      <rPr>
        <sz val="8.5"/>
        <color rgb="FF000000"/>
        <rFont val="Consolas"/>
        <family val="3"/>
      </rPr>
      <t>=</t>
    </r>
    <r>
      <rPr>
        <sz val="8.5"/>
        <color rgb="FFA31515"/>
        <rFont val="Consolas"/>
        <family val="3"/>
      </rPr>
      <t>"36538"</t>
    </r>
  </si>
  <si>
    <r>
      <t>y</t>
    </r>
    <r>
      <rPr>
        <sz val="8.5"/>
        <color rgb="FF000000"/>
        <rFont val="Consolas"/>
        <family val="3"/>
      </rPr>
      <t>=</t>
    </r>
    <r>
      <rPr>
        <sz val="8.5"/>
        <color rgb="FFA31515"/>
        <rFont val="Consolas"/>
        <family val="3"/>
      </rPr>
      <t>"20266"</t>
    </r>
  </si>
  <si>
    <r>
      <t>x</t>
    </r>
    <r>
      <rPr>
        <sz val="8.5"/>
        <color rgb="FF000000"/>
        <rFont val="Consolas"/>
        <family val="3"/>
      </rPr>
      <t>=</t>
    </r>
    <r>
      <rPr>
        <sz val="8.5"/>
        <color rgb="FFA31515"/>
        <rFont val="Consolas"/>
        <family val="3"/>
      </rPr>
      <t>"36343"</t>
    </r>
  </si>
  <si>
    <r>
      <t>y</t>
    </r>
    <r>
      <rPr>
        <sz val="8.5"/>
        <color rgb="FF000000"/>
        <rFont val="Consolas"/>
        <family val="3"/>
      </rPr>
      <t>=</t>
    </r>
    <r>
      <rPr>
        <sz val="8.5"/>
        <color rgb="FFA31515"/>
        <rFont val="Consolas"/>
        <family val="3"/>
      </rPr>
      <t>"21392"</t>
    </r>
  </si>
  <si>
    <r>
      <t>x</t>
    </r>
    <r>
      <rPr>
        <sz val="8.5"/>
        <color rgb="FF000000"/>
        <rFont val="Consolas"/>
        <family val="3"/>
      </rPr>
      <t>=</t>
    </r>
    <r>
      <rPr>
        <sz val="8.5"/>
        <color rgb="FFA31515"/>
        <rFont val="Consolas"/>
        <family val="3"/>
      </rPr>
      <t>"4456.4"</t>
    </r>
  </si>
  <si>
    <r>
      <t>y</t>
    </r>
    <r>
      <rPr>
        <sz val="8.5"/>
        <color rgb="FF000000"/>
        <rFont val="Consolas"/>
        <family val="3"/>
      </rPr>
      <t>=</t>
    </r>
    <r>
      <rPr>
        <sz val="8.5"/>
        <color rgb="FFA31515"/>
        <rFont val="Consolas"/>
        <family val="3"/>
      </rPr>
      <t>"16700"</t>
    </r>
  </si>
  <si>
    <r>
      <t>x</t>
    </r>
    <r>
      <rPr>
        <sz val="8.5"/>
        <color rgb="FF000000"/>
        <rFont val="Consolas"/>
        <family val="3"/>
      </rPr>
      <t>=</t>
    </r>
    <r>
      <rPr>
        <sz val="8.5"/>
        <color rgb="FFA31515"/>
        <rFont val="Consolas"/>
        <family val="3"/>
      </rPr>
      <t>"37499"</t>
    </r>
  </si>
  <si>
    <r>
      <t>y</t>
    </r>
    <r>
      <rPr>
        <sz val="8.5"/>
        <color rgb="FF000000"/>
        <rFont val="Consolas"/>
        <family val="3"/>
      </rPr>
      <t>=</t>
    </r>
    <r>
      <rPr>
        <sz val="8.5"/>
        <color rgb="FFA31515"/>
        <rFont val="Consolas"/>
        <family val="3"/>
      </rPr>
      <t>"19190"</t>
    </r>
  </si>
  <si>
    <r>
      <t>x</t>
    </r>
    <r>
      <rPr>
        <sz val="8.5"/>
        <color rgb="FF000000"/>
        <rFont val="Consolas"/>
        <family val="3"/>
      </rPr>
      <t>=</t>
    </r>
    <r>
      <rPr>
        <sz val="8.5"/>
        <color rgb="FFA31515"/>
        <rFont val="Consolas"/>
        <family val="3"/>
      </rPr>
      <t>"37808"</t>
    </r>
  </si>
  <si>
    <r>
      <t>y</t>
    </r>
    <r>
      <rPr>
        <sz val="8.5"/>
        <color rgb="FF000000"/>
        <rFont val="Consolas"/>
        <family val="3"/>
      </rPr>
      <t>=</t>
    </r>
    <r>
      <rPr>
        <sz val="8.5"/>
        <color rgb="FFA31515"/>
        <rFont val="Consolas"/>
        <family val="3"/>
      </rPr>
      <t>"19659"</t>
    </r>
  </si>
  <si>
    <r>
      <t>x</t>
    </r>
    <r>
      <rPr>
        <sz val="8.5"/>
        <color rgb="FF000000"/>
        <rFont val="Consolas"/>
        <family val="3"/>
      </rPr>
      <t>=</t>
    </r>
    <r>
      <rPr>
        <sz val="8.5"/>
        <color rgb="FFA31515"/>
        <rFont val="Consolas"/>
        <family val="3"/>
      </rPr>
      <t>"6740.6"</t>
    </r>
  </si>
  <si>
    <r>
      <t>y</t>
    </r>
    <r>
      <rPr>
        <sz val="8.5"/>
        <color rgb="FF000000"/>
        <rFont val="Consolas"/>
        <family val="3"/>
      </rPr>
      <t>=</t>
    </r>
    <r>
      <rPr>
        <sz val="8.5"/>
        <color rgb="FFA31515"/>
        <rFont val="Consolas"/>
        <family val="3"/>
      </rPr>
      <t>"23911"</t>
    </r>
  </si>
  <si>
    <r>
      <t>x</t>
    </r>
    <r>
      <rPr>
        <sz val="8.5"/>
        <color rgb="FF000000"/>
        <rFont val="Consolas"/>
        <family val="3"/>
      </rPr>
      <t>=</t>
    </r>
    <r>
      <rPr>
        <sz val="8.5"/>
        <color rgb="FFA31515"/>
        <rFont val="Consolas"/>
        <family val="3"/>
      </rPr>
      <t>"6310.9"</t>
    </r>
  </si>
  <si>
    <r>
      <t>y</t>
    </r>
    <r>
      <rPr>
        <sz val="8.5"/>
        <color rgb="FF000000"/>
        <rFont val="Consolas"/>
        <family val="3"/>
      </rPr>
      <t>=</t>
    </r>
    <r>
      <rPr>
        <sz val="8.5"/>
        <color rgb="FFA31515"/>
        <rFont val="Consolas"/>
        <family val="3"/>
      </rPr>
      <t>"16656"</t>
    </r>
  </si>
  <si>
    <r>
      <t>x</t>
    </r>
    <r>
      <rPr>
        <sz val="8.5"/>
        <color rgb="FF000000"/>
        <rFont val="Consolas"/>
        <family val="3"/>
      </rPr>
      <t>=</t>
    </r>
    <r>
      <rPr>
        <sz val="8.5"/>
        <color rgb="FFA31515"/>
        <rFont val="Consolas"/>
        <family val="3"/>
      </rPr>
      <t>"39021"</t>
    </r>
  </si>
  <si>
    <r>
      <t>y</t>
    </r>
    <r>
      <rPr>
        <sz val="8.5"/>
        <color rgb="FF000000"/>
        <rFont val="Consolas"/>
        <family val="3"/>
      </rPr>
      <t>=</t>
    </r>
    <r>
      <rPr>
        <sz val="8.5"/>
        <color rgb="FFA31515"/>
        <rFont val="Consolas"/>
        <family val="3"/>
      </rPr>
      <t>"23491"</t>
    </r>
  </si>
  <si>
    <r>
      <t>x</t>
    </r>
    <r>
      <rPr>
        <sz val="8.5"/>
        <color rgb="FF000000"/>
        <rFont val="Consolas"/>
        <family val="3"/>
      </rPr>
      <t>=</t>
    </r>
    <r>
      <rPr>
        <sz val="8.5"/>
        <color rgb="FFA31515"/>
        <rFont val="Consolas"/>
        <family val="3"/>
      </rPr>
      <t>"39846"</t>
    </r>
  </si>
  <si>
    <r>
      <t>y</t>
    </r>
    <r>
      <rPr>
        <sz val="8.5"/>
        <color rgb="FF000000"/>
        <rFont val="Consolas"/>
        <family val="3"/>
      </rPr>
      <t>=</t>
    </r>
    <r>
      <rPr>
        <sz val="8.5"/>
        <color rgb="FFA31515"/>
        <rFont val="Consolas"/>
        <family val="3"/>
      </rPr>
      <t>"20524"</t>
    </r>
  </si>
  <si>
    <r>
      <t>x</t>
    </r>
    <r>
      <rPr>
        <sz val="8.5"/>
        <color rgb="FF000000"/>
        <rFont val="Consolas"/>
        <family val="3"/>
      </rPr>
      <t>=</t>
    </r>
    <r>
      <rPr>
        <sz val="8.5"/>
        <color rgb="FFA31515"/>
        <rFont val="Consolas"/>
        <family val="3"/>
      </rPr>
      <t>"38750"</t>
    </r>
  </si>
  <si>
    <r>
      <t>y</t>
    </r>
    <r>
      <rPr>
        <sz val="8.5"/>
        <color rgb="FF000000"/>
        <rFont val="Consolas"/>
        <family val="3"/>
      </rPr>
      <t>=</t>
    </r>
    <r>
      <rPr>
        <sz val="8.5"/>
        <color rgb="FFA31515"/>
        <rFont val="Consolas"/>
        <family val="3"/>
      </rPr>
      <t>"22948"</t>
    </r>
  </si>
  <si>
    <r>
      <t>x</t>
    </r>
    <r>
      <rPr>
        <sz val="8.5"/>
        <color rgb="FF000000"/>
        <rFont val="Consolas"/>
        <family val="3"/>
      </rPr>
      <t>=</t>
    </r>
    <r>
      <rPr>
        <sz val="8.5"/>
        <color rgb="FFA31515"/>
        <rFont val="Consolas"/>
        <family val="3"/>
      </rPr>
      <t>"38848"</t>
    </r>
  </si>
  <si>
    <r>
      <t>y</t>
    </r>
    <r>
      <rPr>
        <sz val="8.5"/>
        <color rgb="FF000000"/>
        <rFont val="Consolas"/>
        <family val="3"/>
      </rPr>
      <t>=</t>
    </r>
    <r>
      <rPr>
        <sz val="8.5"/>
        <color rgb="FFA31515"/>
        <rFont val="Consolas"/>
        <family val="3"/>
      </rPr>
      <t>"19482"</t>
    </r>
  </si>
  <si>
    <r>
      <t>x</t>
    </r>
    <r>
      <rPr>
        <sz val="8.5"/>
        <color rgb="FF000000"/>
        <rFont val="Consolas"/>
        <family val="3"/>
      </rPr>
      <t>=</t>
    </r>
    <r>
      <rPr>
        <sz val="8.5"/>
        <color rgb="FFA31515"/>
        <rFont val="Consolas"/>
        <family val="3"/>
      </rPr>
      <t>"39784"</t>
    </r>
  </si>
  <si>
    <r>
      <t>y</t>
    </r>
    <r>
      <rPr>
        <sz val="8.5"/>
        <color rgb="FF000000"/>
        <rFont val="Consolas"/>
        <family val="3"/>
      </rPr>
      <t>=</t>
    </r>
    <r>
      <rPr>
        <sz val="8.5"/>
        <color rgb="FFA31515"/>
        <rFont val="Consolas"/>
        <family val="3"/>
      </rPr>
      <t>"21728"</t>
    </r>
  </si>
  <si>
    <r>
      <t>x</t>
    </r>
    <r>
      <rPr>
        <sz val="8.5"/>
        <color rgb="FF000000"/>
        <rFont val="Consolas"/>
        <family val="3"/>
      </rPr>
      <t>=</t>
    </r>
    <r>
      <rPr>
        <sz val="8.5"/>
        <color rgb="FFA31515"/>
        <rFont val="Consolas"/>
        <family val="3"/>
      </rPr>
      <t>"40024"</t>
    </r>
  </si>
  <si>
    <r>
      <t>y</t>
    </r>
    <r>
      <rPr>
        <sz val="8.5"/>
        <color rgb="FF000000"/>
        <rFont val="Consolas"/>
        <family val="3"/>
      </rPr>
      <t>=</t>
    </r>
    <r>
      <rPr>
        <sz val="8.5"/>
        <color rgb="FFA31515"/>
        <rFont val="Consolas"/>
        <family val="3"/>
      </rPr>
      <t>"21094"</t>
    </r>
  </si>
  <si>
    <r>
      <t>x</t>
    </r>
    <r>
      <rPr>
        <sz val="8.5"/>
        <color rgb="FF000000"/>
        <rFont val="Consolas"/>
        <family val="3"/>
      </rPr>
      <t>=</t>
    </r>
    <r>
      <rPr>
        <sz val="8.5"/>
        <color rgb="FFA31515"/>
        <rFont val="Consolas"/>
        <family val="3"/>
      </rPr>
      <t>"4669.7"</t>
    </r>
  </si>
  <si>
    <r>
      <t>y</t>
    </r>
    <r>
      <rPr>
        <sz val="8.5"/>
        <color rgb="FF000000"/>
        <rFont val="Consolas"/>
        <family val="3"/>
      </rPr>
      <t>=</t>
    </r>
    <r>
      <rPr>
        <sz val="8.5"/>
        <color rgb="FFA31515"/>
        <rFont val="Consolas"/>
        <family val="3"/>
      </rPr>
      <t>"13215"</t>
    </r>
  </si>
  <si>
    <r>
      <t>x</t>
    </r>
    <r>
      <rPr>
        <sz val="8.5"/>
        <color rgb="FF000000"/>
        <rFont val="Consolas"/>
        <family val="3"/>
      </rPr>
      <t>=</t>
    </r>
    <r>
      <rPr>
        <sz val="8.5"/>
        <color rgb="FFA31515"/>
        <rFont val="Consolas"/>
        <family val="3"/>
      </rPr>
      <t>"5535.4"</t>
    </r>
  </si>
  <si>
    <r>
      <t>y</t>
    </r>
    <r>
      <rPr>
        <sz val="8.5"/>
        <color rgb="FF000000"/>
        <rFont val="Consolas"/>
        <family val="3"/>
      </rPr>
      <t>=</t>
    </r>
    <r>
      <rPr>
        <sz val="8.5"/>
        <color rgb="FFA31515"/>
        <rFont val="Consolas"/>
        <family val="3"/>
      </rPr>
      <t>"12890"</t>
    </r>
  </si>
  <si>
    <r>
      <t>x</t>
    </r>
    <r>
      <rPr>
        <sz val="8.5"/>
        <color rgb="FF000000"/>
        <rFont val="Consolas"/>
        <family val="3"/>
      </rPr>
      <t>=</t>
    </r>
    <r>
      <rPr>
        <sz val="8.5"/>
        <color rgb="FFA31515"/>
        <rFont val="Consolas"/>
        <family val="3"/>
      </rPr>
      <t>"11093"</t>
    </r>
  </si>
  <si>
    <r>
      <t>y</t>
    </r>
    <r>
      <rPr>
        <sz val="8.5"/>
        <color rgb="FF000000"/>
        <rFont val="Consolas"/>
        <family val="3"/>
      </rPr>
      <t>=</t>
    </r>
    <r>
      <rPr>
        <sz val="8.5"/>
        <color rgb="FFA31515"/>
        <rFont val="Consolas"/>
        <family val="3"/>
      </rPr>
      <t>"18906"</t>
    </r>
  </si>
  <si>
    <r>
      <t>x</t>
    </r>
    <r>
      <rPr>
        <sz val="8.5"/>
        <color rgb="FF000000"/>
        <rFont val="Consolas"/>
        <family val="3"/>
      </rPr>
      <t>=</t>
    </r>
    <r>
      <rPr>
        <sz val="8.5"/>
        <color rgb="FFA31515"/>
        <rFont val="Consolas"/>
        <family val="3"/>
      </rPr>
      <t>"7069"</t>
    </r>
  </si>
  <si>
    <r>
      <t>y</t>
    </r>
    <r>
      <rPr>
        <sz val="8.5"/>
        <color rgb="FF000000"/>
        <rFont val="Consolas"/>
        <family val="3"/>
      </rPr>
      <t>=</t>
    </r>
    <r>
      <rPr>
        <sz val="8.5"/>
        <color rgb="FFA31515"/>
        <rFont val="Consolas"/>
        <family val="3"/>
      </rPr>
      <t>"19367"</t>
    </r>
  </si>
  <si>
    <r>
      <t>x</t>
    </r>
    <r>
      <rPr>
        <sz val="8.5"/>
        <color rgb="FF000000"/>
        <rFont val="Consolas"/>
        <family val="3"/>
      </rPr>
      <t>=</t>
    </r>
    <r>
      <rPr>
        <sz val="8.5"/>
        <color rgb="FFA31515"/>
        <rFont val="Consolas"/>
        <family val="3"/>
      </rPr>
      <t>"6303.7"</t>
    </r>
  </si>
  <si>
    <r>
      <t>y</t>
    </r>
    <r>
      <rPr>
        <sz val="8.5"/>
        <color rgb="FF000000"/>
        <rFont val="Consolas"/>
        <family val="3"/>
      </rPr>
      <t>=</t>
    </r>
    <r>
      <rPr>
        <sz val="8.5"/>
        <color rgb="FFA31515"/>
        <rFont val="Consolas"/>
        <family val="3"/>
      </rPr>
      <t>"14692"</t>
    </r>
  </si>
  <si>
    <r>
      <t>x</t>
    </r>
    <r>
      <rPr>
        <sz val="8.5"/>
        <color rgb="FF000000"/>
        <rFont val="Consolas"/>
        <family val="3"/>
      </rPr>
      <t>=</t>
    </r>
    <r>
      <rPr>
        <sz val="8.5"/>
        <color rgb="FFA31515"/>
        <rFont val="Consolas"/>
        <family val="3"/>
      </rPr>
      <t>"6738.2"</t>
    </r>
  </si>
  <si>
    <r>
      <t>y</t>
    </r>
    <r>
      <rPr>
        <sz val="8.5"/>
        <color rgb="FF000000"/>
        <rFont val="Consolas"/>
        <family val="3"/>
      </rPr>
      <t>=</t>
    </r>
    <r>
      <rPr>
        <sz val="8.5"/>
        <color rgb="FFA31515"/>
        <rFont val="Consolas"/>
        <family val="3"/>
      </rPr>
      <t>"15013"</t>
    </r>
  </si>
  <si>
    <t>Tur Ebal</t>
  </si>
  <si>
    <r>
      <t>x</t>
    </r>
    <r>
      <rPr>
        <sz val="8.5"/>
        <color rgb="FF000000"/>
        <rFont val="Consolas"/>
        <family val="3"/>
      </rPr>
      <t>=</t>
    </r>
    <r>
      <rPr>
        <sz val="8.5"/>
        <color rgb="FFA31515"/>
        <rFont val="Consolas"/>
        <family val="3"/>
      </rPr>
      <t>"5816.6"</t>
    </r>
  </si>
  <si>
    <r>
      <t>y</t>
    </r>
    <r>
      <rPr>
        <sz val="8.5"/>
        <color rgb="FF000000"/>
        <rFont val="Consolas"/>
        <family val="3"/>
      </rPr>
      <t>=</t>
    </r>
    <r>
      <rPr>
        <sz val="8.5"/>
        <color rgb="FFA31515"/>
        <rFont val="Consolas"/>
        <family val="3"/>
      </rPr>
      <t>"14091"</t>
    </r>
  </si>
  <si>
    <r>
      <t>x</t>
    </r>
    <r>
      <rPr>
        <sz val="8.5"/>
        <color rgb="FF000000"/>
        <rFont val="Consolas"/>
        <family val="3"/>
      </rPr>
      <t>=</t>
    </r>
    <r>
      <rPr>
        <sz val="8.5"/>
        <color rgb="FFA31515"/>
        <rFont val="Consolas"/>
        <family val="3"/>
      </rPr>
      <t>"7827.4"</t>
    </r>
  </si>
  <si>
    <r>
      <t>y</t>
    </r>
    <r>
      <rPr>
        <sz val="8.5"/>
        <color rgb="FF000000"/>
        <rFont val="Consolas"/>
        <family val="3"/>
      </rPr>
      <t>=</t>
    </r>
    <r>
      <rPr>
        <sz val="8.5"/>
        <color rgb="FFA31515"/>
        <rFont val="Consolas"/>
        <family val="3"/>
      </rPr>
      <t>"10147"</t>
    </r>
  </si>
  <si>
    <r>
      <t>x</t>
    </r>
    <r>
      <rPr>
        <sz val="8.5"/>
        <color rgb="FF000000"/>
        <rFont val="Consolas"/>
        <family val="3"/>
      </rPr>
      <t>=</t>
    </r>
    <r>
      <rPr>
        <sz val="8.5"/>
        <color rgb="FFA31515"/>
        <rFont val="Consolas"/>
        <family val="3"/>
      </rPr>
      <t>"8945.5"</t>
    </r>
  </si>
  <si>
    <r>
      <t>y</t>
    </r>
    <r>
      <rPr>
        <sz val="8.5"/>
        <color rgb="FF000000"/>
        <rFont val="Consolas"/>
        <family val="3"/>
      </rPr>
      <t>=</t>
    </r>
    <r>
      <rPr>
        <sz val="8.5"/>
        <color rgb="FFA31515"/>
        <rFont val="Consolas"/>
        <family val="3"/>
      </rPr>
      <t>"12260"</t>
    </r>
  </si>
  <si>
    <r>
      <t>x</t>
    </r>
    <r>
      <rPr>
        <sz val="8.5"/>
        <color rgb="FF000000"/>
        <rFont val="Consolas"/>
        <family val="3"/>
      </rPr>
      <t>=</t>
    </r>
    <r>
      <rPr>
        <sz val="8.5"/>
        <color rgb="FFA31515"/>
        <rFont val="Consolas"/>
        <family val="3"/>
      </rPr>
      <t>"8879"</t>
    </r>
  </si>
  <si>
    <r>
      <t>y</t>
    </r>
    <r>
      <rPr>
        <sz val="8.5"/>
        <color rgb="FF000000"/>
        <rFont val="Consolas"/>
        <family val="3"/>
      </rPr>
      <t>=</t>
    </r>
    <r>
      <rPr>
        <sz val="8.5"/>
        <color rgb="FFA31515"/>
        <rFont val="Consolas"/>
        <family val="3"/>
      </rPr>
      <t>"17693"</t>
    </r>
  </si>
  <si>
    <r>
      <t>x</t>
    </r>
    <r>
      <rPr>
        <sz val="8.5"/>
        <color rgb="FF000000"/>
        <rFont val="Consolas"/>
        <family val="3"/>
      </rPr>
      <t>=</t>
    </r>
    <r>
      <rPr>
        <sz val="8.5"/>
        <color rgb="FFA31515"/>
        <rFont val="Consolas"/>
        <family val="3"/>
      </rPr>
      <t>"9958.1"</t>
    </r>
  </si>
  <si>
    <r>
      <t>y</t>
    </r>
    <r>
      <rPr>
        <sz val="8.5"/>
        <color rgb="FF000000"/>
        <rFont val="Consolas"/>
        <family val="3"/>
      </rPr>
      <t>=</t>
    </r>
    <r>
      <rPr>
        <sz val="8.5"/>
        <color rgb="FFA31515"/>
        <rFont val="Consolas"/>
        <family val="3"/>
      </rPr>
      <t>"19166"</t>
    </r>
  </si>
  <si>
    <r>
      <t>x</t>
    </r>
    <r>
      <rPr>
        <sz val="8.5"/>
        <color rgb="FF000000"/>
        <rFont val="Consolas"/>
        <family val="3"/>
      </rPr>
      <t>=</t>
    </r>
    <r>
      <rPr>
        <sz val="8.5"/>
        <color rgb="FFA31515"/>
        <rFont val="Consolas"/>
        <family val="3"/>
      </rPr>
      <t>"3732"</t>
    </r>
  </si>
  <si>
    <r>
      <t>y</t>
    </r>
    <r>
      <rPr>
        <sz val="8.5"/>
        <color rgb="FF000000"/>
        <rFont val="Consolas"/>
        <family val="3"/>
      </rPr>
      <t>=</t>
    </r>
    <r>
      <rPr>
        <sz val="8.5"/>
        <color rgb="FFA31515"/>
        <rFont val="Consolas"/>
        <family val="3"/>
      </rPr>
      <t>"15009"</t>
    </r>
  </si>
  <si>
    <r>
      <t>x</t>
    </r>
    <r>
      <rPr>
        <sz val="8.5"/>
        <color rgb="FF000000"/>
        <rFont val="Consolas"/>
        <family val="3"/>
      </rPr>
      <t>=</t>
    </r>
    <r>
      <rPr>
        <sz val="8.5"/>
        <color rgb="FFA31515"/>
        <rFont val="Consolas"/>
        <family val="3"/>
      </rPr>
      <t>"6626.5"</t>
    </r>
  </si>
  <si>
    <r>
      <t>y</t>
    </r>
    <r>
      <rPr>
        <sz val="8.5"/>
        <color rgb="FF000000"/>
        <rFont val="Consolas"/>
        <family val="3"/>
      </rPr>
      <t>=</t>
    </r>
    <r>
      <rPr>
        <sz val="8.5"/>
        <color rgb="FFA31515"/>
        <rFont val="Consolas"/>
        <family val="3"/>
      </rPr>
      <t>"13556"</t>
    </r>
  </si>
  <si>
    <r>
      <t>x</t>
    </r>
    <r>
      <rPr>
        <sz val="8.5"/>
        <color rgb="FF000000"/>
        <rFont val="Consolas"/>
        <family val="3"/>
      </rPr>
      <t>=</t>
    </r>
    <r>
      <rPr>
        <sz val="8.5"/>
        <color rgb="FFA31515"/>
        <rFont val="Consolas"/>
        <family val="3"/>
      </rPr>
      <t>"8340.9"</t>
    </r>
  </si>
  <si>
    <r>
      <t>y</t>
    </r>
    <r>
      <rPr>
        <sz val="8.5"/>
        <color rgb="FF000000"/>
        <rFont val="Consolas"/>
        <family val="3"/>
      </rPr>
      <t>=</t>
    </r>
    <r>
      <rPr>
        <sz val="8.5"/>
        <color rgb="FFA31515"/>
        <rFont val="Consolas"/>
        <family val="3"/>
      </rPr>
      <t>"12986"</t>
    </r>
  </si>
  <si>
    <r>
      <t>x</t>
    </r>
    <r>
      <rPr>
        <sz val="8.5"/>
        <color rgb="FF000000"/>
        <rFont val="Consolas"/>
        <family val="3"/>
      </rPr>
      <t>=</t>
    </r>
    <r>
      <rPr>
        <sz val="8.5"/>
        <color rgb="FFA31515"/>
        <rFont val="Consolas"/>
        <family val="3"/>
      </rPr>
      <t>"11990"</t>
    </r>
  </si>
  <si>
    <r>
      <t>y</t>
    </r>
    <r>
      <rPr>
        <sz val="8.5"/>
        <color rgb="FF000000"/>
        <rFont val="Consolas"/>
        <family val="3"/>
      </rPr>
      <t>=</t>
    </r>
    <r>
      <rPr>
        <sz val="8.5"/>
        <color rgb="FFA31515"/>
        <rFont val="Consolas"/>
        <family val="3"/>
      </rPr>
      <t>"20164"</t>
    </r>
  </si>
  <si>
    <r>
      <t>x</t>
    </r>
    <r>
      <rPr>
        <sz val="8.5"/>
        <color rgb="FF000000"/>
        <rFont val="Consolas"/>
        <family val="3"/>
      </rPr>
      <t>=</t>
    </r>
    <r>
      <rPr>
        <sz val="8.5"/>
        <color rgb="FFA31515"/>
        <rFont val="Consolas"/>
        <family val="3"/>
      </rPr>
      <t>"8309"</t>
    </r>
  </si>
  <si>
    <r>
      <t>y</t>
    </r>
    <r>
      <rPr>
        <sz val="8.5"/>
        <color rgb="FF000000"/>
        <rFont val="Consolas"/>
        <family val="3"/>
      </rPr>
      <t>=</t>
    </r>
    <r>
      <rPr>
        <sz val="8.5"/>
        <color rgb="FFA31515"/>
        <rFont val="Consolas"/>
        <family val="3"/>
      </rPr>
      <t>"15956"</t>
    </r>
  </si>
  <si>
    <r>
      <t>x</t>
    </r>
    <r>
      <rPr>
        <sz val="8.5"/>
        <color rgb="FF000000"/>
        <rFont val="Consolas"/>
        <family val="3"/>
      </rPr>
      <t>=</t>
    </r>
    <r>
      <rPr>
        <sz val="8.5"/>
        <color rgb="FFA31515"/>
        <rFont val="Consolas"/>
        <family val="3"/>
      </rPr>
      <t>"8225.3"</t>
    </r>
  </si>
  <si>
    <r>
      <t>y</t>
    </r>
    <r>
      <rPr>
        <sz val="8.5"/>
        <color rgb="FF000000"/>
        <rFont val="Consolas"/>
        <family val="3"/>
      </rPr>
      <t>=</t>
    </r>
    <r>
      <rPr>
        <sz val="8.5"/>
        <color rgb="FFA31515"/>
        <rFont val="Consolas"/>
        <family val="3"/>
      </rPr>
      <t>"14544"</t>
    </r>
  </si>
  <si>
    <r>
      <t>x</t>
    </r>
    <r>
      <rPr>
        <sz val="8.5"/>
        <color rgb="FF000000"/>
        <rFont val="Consolas"/>
        <family val="3"/>
      </rPr>
      <t>=</t>
    </r>
    <r>
      <rPr>
        <sz val="8.5"/>
        <color rgb="FFA31515"/>
        <rFont val="Consolas"/>
        <family val="3"/>
      </rPr>
      <t>"8766.6"</t>
    </r>
  </si>
  <si>
    <r>
      <t>y</t>
    </r>
    <r>
      <rPr>
        <sz val="8.5"/>
        <color rgb="FF000000"/>
        <rFont val="Consolas"/>
        <family val="3"/>
      </rPr>
      <t>=</t>
    </r>
    <r>
      <rPr>
        <sz val="8.5"/>
        <color rgb="FFA31515"/>
        <rFont val="Consolas"/>
        <family val="3"/>
      </rPr>
      <t>"15452"</t>
    </r>
  </si>
  <si>
    <r>
      <t>x</t>
    </r>
    <r>
      <rPr>
        <sz val="8.5"/>
        <color rgb="FF000000"/>
        <rFont val="Consolas"/>
        <family val="3"/>
      </rPr>
      <t>=</t>
    </r>
    <r>
      <rPr>
        <sz val="8.5"/>
        <color rgb="FFA31515"/>
        <rFont val="Consolas"/>
        <family val="3"/>
      </rPr>
      <t>"8412.1"</t>
    </r>
  </si>
  <si>
    <r>
      <t>y</t>
    </r>
    <r>
      <rPr>
        <sz val="8.5"/>
        <color rgb="FF000000"/>
        <rFont val="Consolas"/>
        <family val="3"/>
      </rPr>
      <t>=</t>
    </r>
    <r>
      <rPr>
        <sz val="8.5"/>
        <color rgb="FFA31515"/>
        <rFont val="Consolas"/>
        <family val="3"/>
      </rPr>
      <t>"18858"</t>
    </r>
  </si>
  <si>
    <r>
      <t>x</t>
    </r>
    <r>
      <rPr>
        <sz val="8.5"/>
        <color rgb="FF000000"/>
        <rFont val="Consolas"/>
        <family val="3"/>
      </rPr>
      <t>=</t>
    </r>
    <r>
      <rPr>
        <sz val="8.5"/>
        <color rgb="FFA31515"/>
        <rFont val="Consolas"/>
        <family val="3"/>
      </rPr>
      <t>"8748.5"</t>
    </r>
  </si>
  <si>
    <r>
      <t>y</t>
    </r>
    <r>
      <rPr>
        <sz val="8.5"/>
        <color rgb="FF000000"/>
        <rFont val="Consolas"/>
        <family val="3"/>
      </rPr>
      <t>=</t>
    </r>
    <r>
      <rPr>
        <sz val="8.5"/>
        <color rgb="FFA31515"/>
        <rFont val="Consolas"/>
        <family val="3"/>
      </rPr>
      <t>"16125"</t>
    </r>
  </si>
  <si>
    <r>
      <t>x</t>
    </r>
    <r>
      <rPr>
        <sz val="8.5"/>
        <color rgb="FF000000"/>
        <rFont val="Consolas"/>
        <family val="3"/>
      </rPr>
      <t>=</t>
    </r>
    <r>
      <rPr>
        <sz val="8.5"/>
        <color rgb="FFA31515"/>
        <rFont val="Consolas"/>
        <family val="3"/>
      </rPr>
      <t>"11028"</t>
    </r>
  </si>
  <si>
    <r>
      <t>y</t>
    </r>
    <r>
      <rPr>
        <sz val="8.5"/>
        <color rgb="FF000000"/>
        <rFont val="Consolas"/>
        <family val="3"/>
      </rPr>
      <t>=</t>
    </r>
    <r>
      <rPr>
        <sz val="8.5"/>
        <color rgb="FFA31515"/>
        <rFont val="Consolas"/>
        <family val="3"/>
      </rPr>
      <t>"8395.3"</t>
    </r>
  </si>
  <si>
    <r>
      <t>x</t>
    </r>
    <r>
      <rPr>
        <sz val="8.5"/>
        <color rgb="FF000000"/>
        <rFont val="Consolas"/>
        <family val="3"/>
      </rPr>
      <t>=</t>
    </r>
    <r>
      <rPr>
        <sz val="8.5"/>
        <color rgb="FFA31515"/>
        <rFont val="Consolas"/>
        <family val="3"/>
      </rPr>
      <t>"8253.8"</t>
    </r>
  </si>
  <si>
    <r>
      <t>y</t>
    </r>
    <r>
      <rPr>
        <sz val="8.5"/>
        <color rgb="FF000000"/>
        <rFont val="Consolas"/>
        <family val="3"/>
      </rPr>
      <t>=</t>
    </r>
    <r>
      <rPr>
        <sz val="8.5"/>
        <color rgb="FFA31515"/>
        <rFont val="Consolas"/>
        <family val="3"/>
      </rPr>
      <t>"15178"</t>
    </r>
  </si>
  <si>
    <r>
      <t>x</t>
    </r>
    <r>
      <rPr>
        <sz val="8.5"/>
        <color rgb="FF000000"/>
        <rFont val="Consolas"/>
        <family val="3"/>
      </rPr>
      <t>=</t>
    </r>
    <r>
      <rPr>
        <sz val="8.5"/>
        <color rgb="FFA31515"/>
        <rFont val="Consolas"/>
        <family val="3"/>
      </rPr>
      <t>"9591.7"</t>
    </r>
  </si>
  <si>
    <r>
      <t>y</t>
    </r>
    <r>
      <rPr>
        <sz val="8.5"/>
        <color rgb="FF000000"/>
        <rFont val="Consolas"/>
        <family val="3"/>
      </rPr>
      <t>=</t>
    </r>
    <r>
      <rPr>
        <sz val="8.5"/>
        <color rgb="FFA31515"/>
        <rFont val="Consolas"/>
        <family val="3"/>
      </rPr>
      <t>"18259"</t>
    </r>
  </si>
  <si>
    <r>
      <t>x</t>
    </r>
    <r>
      <rPr>
        <sz val="8.5"/>
        <color rgb="FF000000"/>
        <rFont val="Consolas"/>
        <family val="3"/>
      </rPr>
      <t>=</t>
    </r>
    <r>
      <rPr>
        <sz val="8.5"/>
        <color rgb="FFA31515"/>
        <rFont val="Consolas"/>
        <family val="3"/>
      </rPr>
      <t>"7358.3"</t>
    </r>
  </si>
  <si>
    <r>
      <t>y</t>
    </r>
    <r>
      <rPr>
        <sz val="8.5"/>
        <color rgb="FF000000"/>
        <rFont val="Consolas"/>
        <family val="3"/>
      </rPr>
      <t>=</t>
    </r>
    <r>
      <rPr>
        <sz val="8.5"/>
        <color rgb="FFA31515"/>
        <rFont val="Consolas"/>
        <family val="3"/>
      </rPr>
      <t>"12273"</t>
    </r>
  </si>
  <si>
    <r>
      <t>x</t>
    </r>
    <r>
      <rPr>
        <sz val="8.5"/>
        <color rgb="FF000000"/>
        <rFont val="Consolas"/>
        <family val="3"/>
      </rPr>
      <t>=</t>
    </r>
    <r>
      <rPr>
        <sz val="8.5"/>
        <color rgb="FFA31515"/>
        <rFont val="Consolas"/>
        <family val="3"/>
      </rPr>
      <t>"9738.8"</t>
    </r>
  </si>
  <si>
    <r>
      <t>y</t>
    </r>
    <r>
      <rPr>
        <sz val="8.5"/>
        <color rgb="FF000000"/>
        <rFont val="Consolas"/>
        <family val="3"/>
      </rPr>
      <t>=</t>
    </r>
    <r>
      <rPr>
        <sz val="8.5"/>
        <color rgb="FFA31515"/>
        <rFont val="Consolas"/>
        <family val="3"/>
      </rPr>
      <t>"18499"</t>
    </r>
  </si>
  <si>
    <r>
      <t>x</t>
    </r>
    <r>
      <rPr>
        <sz val="8.5"/>
        <color rgb="FF000000"/>
        <rFont val="Consolas"/>
        <family val="3"/>
      </rPr>
      <t>=</t>
    </r>
    <r>
      <rPr>
        <sz val="8.5"/>
        <color rgb="FFA31515"/>
        <rFont val="Consolas"/>
        <family val="3"/>
      </rPr>
      <t>"2694.5"</t>
    </r>
  </si>
  <si>
    <r>
      <t>y</t>
    </r>
    <r>
      <rPr>
        <sz val="8.5"/>
        <color rgb="FF000000"/>
        <rFont val="Consolas"/>
        <family val="3"/>
      </rPr>
      <t>=</t>
    </r>
    <r>
      <rPr>
        <sz val="8.5"/>
        <color rgb="FFA31515"/>
        <rFont val="Consolas"/>
        <family val="3"/>
      </rPr>
      <t>"1409.4"</t>
    </r>
  </si>
  <si>
    <r>
      <t>x</t>
    </r>
    <r>
      <rPr>
        <sz val="8.5"/>
        <color rgb="FF000000"/>
        <rFont val="Consolas"/>
        <family val="3"/>
      </rPr>
      <t>=</t>
    </r>
    <r>
      <rPr>
        <sz val="8.5"/>
        <color rgb="FFA31515"/>
        <rFont val="Consolas"/>
        <family val="3"/>
      </rPr>
      <t>"3464.6"</t>
    </r>
  </si>
  <si>
    <r>
      <t>y</t>
    </r>
    <r>
      <rPr>
        <sz val="8.5"/>
        <color rgb="FF000000"/>
        <rFont val="Consolas"/>
        <family val="3"/>
      </rPr>
      <t>=</t>
    </r>
    <r>
      <rPr>
        <sz val="8.5"/>
        <color rgb="FFA31515"/>
        <rFont val="Consolas"/>
        <family val="3"/>
      </rPr>
      <t>"21876"</t>
    </r>
  </si>
  <si>
    <r>
      <t>x</t>
    </r>
    <r>
      <rPr>
        <sz val="8.5"/>
        <color rgb="FF000000"/>
        <rFont val="Consolas"/>
        <family val="3"/>
      </rPr>
      <t>=</t>
    </r>
    <r>
      <rPr>
        <sz val="8.5"/>
        <color rgb="FFA31515"/>
        <rFont val="Consolas"/>
        <family val="3"/>
      </rPr>
      <t>"388"</t>
    </r>
  </si>
  <si>
    <r>
      <t>y</t>
    </r>
    <r>
      <rPr>
        <sz val="8.5"/>
        <color rgb="FF000000"/>
        <rFont val="Consolas"/>
        <family val="3"/>
      </rPr>
      <t>=</t>
    </r>
    <r>
      <rPr>
        <sz val="8.5"/>
        <color rgb="FFA31515"/>
        <rFont val="Consolas"/>
        <family val="3"/>
      </rPr>
      <t>"14334"</t>
    </r>
  </si>
  <si>
    <r>
      <t>x</t>
    </r>
    <r>
      <rPr>
        <sz val="8.5"/>
        <color rgb="FF000000"/>
        <rFont val="Consolas"/>
        <family val="3"/>
      </rPr>
      <t>=</t>
    </r>
    <r>
      <rPr>
        <sz val="8.5"/>
        <color rgb="FFA31515"/>
        <rFont val="Consolas"/>
        <family val="3"/>
      </rPr>
      <t>"5106"</t>
    </r>
  </si>
  <si>
    <r>
      <t>y</t>
    </r>
    <r>
      <rPr>
        <sz val="8.5"/>
        <color rgb="FF000000"/>
        <rFont val="Consolas"/>
        <family val="3"/>
      </rPr>
      <t>=</t>
    </r>
    <r>
      <rPr>
        <sz val="8.5"/>
        <color rgb="FFA31515"/>
        <rFont val="Consolas"/>
        <family val="3"/>
      </rPr>
      <t>"14207"</t>
    </r>
  </si>
  <si>
    <r>
      <t>x</t>
    </r>
    <r>
      <rPr>
        <sz val="8.5"/>
        <color rgb="FF000000"/>
        <rFont val="Consolas"/>
        <family val="3"/>
      </rPr>
      <t>=</t>
    </r>
    <r>
      <rPr>
        <sz val="8.5"/>
        <color rgb="FFA31515"/>
        <rFont val="Consolas"/>
        <family val="3"/>
      </rPr>
      <t>"9930.5"</t>
    </r>
  </si>
  <si>
    <r>
      <t>y</t>
    </r>
    <r>
      <rPr>
        <sz val="8.5"/>
        <color rgb="FF000000"/>
        <rFont val="Consolas"/>
        <family val="3"/>
      </rPr>
      <t>=</t>
    </r>
    <r>
      <rPr>
        <sz val="8.5"/>
        <color rgb="FFA31515"/>
        <rFont val="Consolas"/>
        <family val="3"/>
      </rPr>
      <t>"7469.4"</t>
    </r>
  </si>
  <si>
    <r>
      <t>x</t>
    </r>
    <r>
      <rPr>
        <sz val="8.5"/>
        <color rgb="FF000000"/>
        <rFont val="Consolas"/>
        <family val="3"/>
      </rPr>
      <t>=</t>
    </r>
    <r>
      <rPr>
        <sz val="8.5"/>
        <color rgb="FFA31515"/>
        <rFont val="Consolas"/>
        <family val="3"/>
      </rPr>
      <t>"25077"</t>
    </r>
  </si>
  <si>
    <r>
      <t>y</t>
    </r>
    <r>
      <rPr>
        <sz val="8.5"/>
        <color rgb="FF000000"/>
        <rFont val="Consolas"/>
        <family val="3"/>
      </rPr>
      <t>=</t>
    </r>
    <r>
      <rPr>
        <sz val="8.5"/>
        <color rgb="FFA31515"/>
        <rFont val="Consolas"/>
        <family val="3"/>
      </rPr>
      <t>"3652.7"</t>
    </r>
  </si>
  <si>
    <r>
      <t>x</t>
    </r>
    <r>
      <rPr>
        <sz val="8.5"/>
        <color rgb="FF000000"/>
        <rFont val="Consolas"/>
        <family val="3"/>
      </rPr>
      <t>=</t>
    </r>
    <r>
      <rPr>
        <sz val="8.5"/>
        <color rgb="FFA31515"/>
        <rFont val="Consolas"/>
        <family val="3"/>
      </rPr>
      <t>"5574.4"</t>
    </r>
  </si>
  <si>
    <r>
      <t>y</t>
    </r>
    <r>
      <rPr>
        <sz val="8.5"/>
        <color rgb="FF000000"/>
        <rFont val="Consolas"/>
        <family val="3"/>
      </rPr>
      <t>=</t>
    </r>
    <r>
      <rPr>
        <sz val="8.5"/>
        <color rgb="FFA31515"/>
        <rFont val="Consolas"/>
        <family val="3"/>
      </rPr>
      <t>"14819"</t>
    </r>
  </si>
  <si>
    <r>
      <t>x</t>
    </r>
    <r>
      <rPr>
        <sz val="8.5"/>
        <color rgb="FF000000"/>
        <rFont val="Consolas"/>
        <family val="3"/>
      </rPr>
      <t>=</t>
    </r>
    <r>
      <rPr>
        <sz val="8.5"/>
        <color rgb="FFA31515"/>
        <rFont val="Consolas"/>
        <family val="3"/>
      </rPr>
      <t>"5248.5"</t>
    </r>
  </si>
  <si>
    <r>
      <t>y</t>
    </r>
    <r>
      <rPr>
        <sz val="8.5"/>
        <color rgb="FF000000"/>
        <rFont val="Consolas"/>
        <family val="3"/>
      </rPr>
      <t>=</t>
    </r>
    <r>
      <rPr>
        <sz val="8.5"/>
        <color rgb="FFA31515"/>
        <rFont val="Consolas"/>
        <family val="3"/>
      </rPr>
      <t>"19300"</t>
    </r>
  </si>
  <si>
    <r>
      <t>x</t>
    </r>
    <r>
      <rPr>
        <sz val="8.5"/>
        <color rgb="FF000000"/>
        <rFont val="Consolas"/>
        <family val="3"/>
      </rPr>
      <t>=</t>
    </r>
    <r>
      <rPr>
        <sz val="8.5"/>
        <color rgb="FFA31515"/>
        <rFont val="Consolas"/>
        <family val="3"/>
      </rPr>
      <t>"14164"</t>
    </r>
  </si>
  <si>
    <r>
      <t>y</t>
    </r>
    <r>
      <rPr>
        <sz val="8.5"/>
        <color rgb="FF000000"/>
        <rFont val="Consolas"/>
        <family val="3"/>
      </rPr>
      <t>=</t>
    </r>
    <r>
      <rPr>
        <sz val="8.5"/>
        <color rgb="FFA31515"/>
        <rFont val="Consolas"/>
        <family val="3"/>
      </rPr>
      <t>"17638"</t>
    </r>
  </si>
  <si>
    <r>
      <t>x</t>
    </r>
    <r>
      <rPr>
        <sz val="8.5"/>
        <color rgb="FF000000"/>
        <rFont val="Consolas"/>
        <family val="3"/>
      </rPr>
      <t>=</t>
    </r>
    <r>
      <rPr>
        <sz val="8.5"/>
        <color rgb="FFA31515"/>
        <rFont val="Consolas"/>
        <family val="3"/>
      </rPr>
      <t>"21396"</t>
    </r>
  </si>
  <si>
    <r>
      <t>y</t>
    </r>
    <r>
      <rPr>
        <sz val="8.5"/>
        <color rgb="FF000000"/>
        <rFont val="Consolas"/>
        <family val="3"/>
      </rPr>
      <t>=</t>
    </r>
    <r>
      <rPr>
        <sz val="8.5"/>
        <color rgb="FFA31515"/>
        <rFont val="Consolas"/>
        <family val="3"/>
      </rPr>
      <t>"17740"</t>
    </r>
  </si>
  <si>
    <r>
      <t>x</t>
    </r>
    <r>
      <rPr>
        <sz val="8.5"/>
        <color rgb="FF000000"/>
        <rFont val="Consolas"/>
        <family val="3"/>
      </rPr>
      <t>=</t>
    </r>
    <r>
      <rPr>
        <sz val="8.5"/>
        <color rgb="FFA31515"/>
        <rFont val="Consolas"/>
        <family val="3"/>
      </rPr>
      <t>"21436"</t>
    </r>
  </si>
  <si>
    <r>
      <t>y</t>
    </r>
    <r>
      <rPr>
        <sz val="8.5"/>
        <color rgb="FF000000"/>
        <rFont val="Consolas"/>
        <family val="3"/>
      </rPr>
      <t>=</t>
    </r>
    <r>
      <rPr>
        <sz val="8.5"/>
        <color rgb="FFA31515"/>
        <rFont val="Consolas"/>
        <family val="3"/>
      </rPr>
      <t>"19528"</t>
    </r>
  </si>
  <si>
    <r>
      <t>x</t>
    </r>
    <r>
      <rPr>
        <sz val="8.5"/>
        <color rgb="FF000000"/>
        <rFont val="Consolas"/>
        <family val="3"/>
      </rPr>
      <t>=</t>
    </r>
    <r>
      <rPr>
        <sz val="8.5"/>
        <color rgb="FFA31515"/>
        <rFont val="Consolas"/>
        <family val="3"/>
      </rPr>
      <t>"28554"</t>
    </r>
  </si>
  <si>
    <r>
      <t>y</t>
    </r>
    <r>
      <rPr>
        <sz val="8.5"/>
        <color rgb="FF000000"/>
        <rFont val="Consolas"/>
        <family val="3"/>
      </rPr>
      <t>=</t>
    </r>
    <r>
      <rPr>
        <sz val="8.5"/>
        <color rgb="FFA31515"/>
        <rFont val="Consolas"/>
        <family val="3"/>
      </rPr>
      <t>"25533"</t>
    </r>
  </si>
  <si>
    <r>
      <t>x</t>
    </r>
    <r>
      <rPr>
        <sz val="8.5"/>
        <color rgb="FF000000"/>
        <rFont val="Consolas"/>
        <family val="3"/>
      </rPr>
      <t>=</t>
    </r>
    <r>
      <rPr>
        <sz val="8.5"/>
        <color rgb="FFA31515"/>
        <rFont val="Consolas"/>
        <family val="3"/>
      </rPr>
      <t>"37956"</t>
    </r>
  </si>
  <si>
    <r>
      <t>y</t>
    </r>
    <r>
      <rPr>
        <sz val="8.5"/>
        <color rgb="FF000000"/>
        <rFont val="Consolas"/>
        <family val="3"/>
      </rPr>
      <t>=</t>
    </r>
    <r>
      <rPr>
        <sz val="8.5"/>
        <color rgb="FFA31515"/>
        <rFont val="Consolas"/>
        <family val="3"/>
      </rPr>
      <t>"21637"</t>
    </r>
  </si>
  <si>
    <r>
      <t>x</t>
    </r>
    <r>
      <rPr>
        <sz val="8.5"/>
        <color rgb="FF000000"/>
        <rFont val="Consolas"/>
        <family val="3"/>
      </rPr>
      <t>=</t>
    </r>
    <r>
      <rPr>
        <sz val="8.5"/>
        <color rgb="FFA31515"/>
        <rFont val="Consolas"/>
        <family val="3"/>
      </rPr>
      <t>"36470"</t>
    </r>
  </si>
  <si>
    <r>
      <t>y</t>
    </r>
    <r>
      <rPr>
        <sz val="8.5"/>
        <color rgb="FF000000"/>
        <rFont val="Consolas"/>
        <family val="3"/>
      </rPr>
      <t>=</t>
    </r>
    <r>
      <rPr>
        <sz val="8.5"/>
        <color rgb="FFA31515"/>
        <rFont val="Consolas"/>
        <family val="3"/>
      </rPr>
      <t>"23276"</t>
    </r>
  </si>
  <si>
    <r>
      <t>x</t>
    </r>
    <r>
      <rPr>
        <sz val="8.5"/>
        <color rgb="FF000000"/>
        <rFont val="Consolas"/>
        <family val="3"/>
      </rPr>
      <t>=</t>
    </r>
    <r>
      <rPr>
        <sz val="8.5"/>
        <color rgb="FFA31515"/>
        <rFont val="Consolas"/>
        <family val="3"/>
      </rPr>
      <t>"6325.6"</t>
    </r>
  </si>
  <si>
    <r>
      <t>y</t>
    </r>
    <r>
      <rPr>
        <sz val="8.5"/>
        <color rgb="FF000000"/>
        <rFont val="Consolas"/>
        <family val="3"/>
      </rPr>
      <t>=</t>
    </r>
    <r>
      <rPr>
        <sz val="8.5"/>
        <color rgb="FFA31515"/>
        <rFont val="Consolas"/>
        <family val="3"/>
      </rPr>
      <t>"8234.8"</t>
    </r>
  </si>
  <si>
    <r>
      <t>x</t>
    </r>
    <r>
      <rPr>
        <sz val="8.5"/>
        <color rgb="FF000000"/>
        <rFont val="Consolas"/>
        <family val="3"/>
      </rPr>
      <t>=</t>
    </r>
    <r>
      <rPr>
        <sz val="8.5"/>
        <color rgb="FFA31515"/>
        <rFont val="Consolas"/>
        <family val="3"/>
      </rPr>
      <t>"8306.8"</t>
    </r>
  </si>
  <si>
    <r>
      <t>y</t>
    </r>
    <r>
      <rPr>
        <sz val="8.5"/>
        <color rgb="FF000000"/>
        <rFont val="Consolas"/>
        <family val="3"/>
      </rPr>
      <t>=</t>
    </r>
    <r>
      <rPr>
        <sz val="8.5"/>
        <color rgb="FFA31515"/>
        <rFont val="Consolas"/>
        <family val="3"/>
      </rPr>
      <t>"8349.9"</t>
    </r>
  </si>
  <si>
    <r>
      <t>x</t>
    </r>
    <r>
      <rPr>
        <sz val="8.5"/>
        <color rgb="FF000000"/>
        <rFont val="Consolas"/>
        <family val="3"/>
      </rPr>
      <t>=</t>
    </r>
    <r>
      <rPr>
        <sz val="8.5"/>
        <color rgb="FFA31515"/>
        <rFont val="Consolas"/>
        <family val="3"/>
      </rPr>
      <t>"1841.9"</t>
    </r>
  </si>
  <si>
    <r>
      <t>y</t>
    </r>
    <r>
      <rPr>
        <sz val="8.5"/>
        <color rgb="FF000000"/>
        <rFont val="Consolas"/>
        <family val="3"/>
      </rPr>
      <t>=</t>
    </r>
    <r>
      <rPr>
        <sz val="8.5"/>
        <color rgb="FFA31515"/>
        <rFont val="Consolas"/>
        <family val="3"/>
      </rPr>
      <t>"9667.4"</t>
    </r>
  </si>
  <si>
    <r>
      <t>x</t>
    </r>
    <r>
      <rPr>
        <sz val="8.5"/>
        <color rgb="FF000000"/>
        <rFont val="Consolas"/>
        <family val="3"/>
      </rPr>
      <t>=</t>
    </r>
    <r>
      <rPr>
        <sz val="8.5"/>
        <color rgb="FFA31515"/>
        <rFont val="Consolas"/>
        <family val="3"/>
      </rPr>
      <t>"20174"</t>
    </r>
  </si>
  <si>
    <r>
      <t>y</t>
    </r>
    <r>
      <rPr>
        <sz val="8.5"/>
        <color rgb="FF000000"/>
        <rFont val="Consolas"/>
        <family val="3"/>
      </rPr>
      <t>=</t>
    </r>
    <r>
      <rPr>
        <sz val="8.5"/>
        <color rgb="FFA31515"/>
        <rFont val="Consolas"/>
        <family val="3"/>
      </rPr>
      <t>"273.51"</t>
    </r>
  </si>
  <si>
    <r>
      <t>y</t>
    </r>
    <r>
      <rPr>
        <sz val="8.5"/>
        <color rgb="FF000000"/>
        <rFont val="Consolas"/>
        <family val="3"/>
      </rPr>
      <t>=</t>
    </r>
    <r>
      <rPr>
        <sz val="8.5"/>
        <color rgb="FFA31515"/>
        <rFont val="Consolas"/>
        <family val="3"/>
      </rPr>
      <t>"11130"</t>
    </r>
  </si>
  <si>
    <r>
      <t>x</t>
    </r>
    <r>
      <rPr>
        <sz val="8.5"/>
        <color rgb="FF000000"/>
        <rFont val="Consolas"/>
        <family val="3"/>
      </rPr>
      <t>=</t>
    </r>
    <r>
      <rPr>
        <sz val="8.5"/>
        <color rgb="FFA31515"/>
        <rFont val="Consolas"/>
        <family val="3"/>
      </rPr>
      <t>"6184.8"</t>
    </r>
  </si>
  <si>
    <t>Ferry 2</t>
  </si>
  <si>
    <r>
      <t>x</t>
    </r>
    <r>
      <rPr>
        <sz val="8.5"/>
        <color rgb="FF000000"/>
        <rFont val="Consolas"/>
        <family val="3"/>
      </rPr>
      <t>=</t>
    </r>
    <r>
      <rPr>
        <sz val="8.5"/>
        <color rgb="FFA31515"/>
        <rFont val="Consolas"/>
        <family val="3"/>
      </rPr>
      <t>"1540.4"</t>
    </r>
  </si>
  <si>
    <r>
      <t>y</t>
    </r>
    <r>
      <rPr>
        <sz val="8.5"/>
        <color rgb="FF000000"/>
        <rFont val="Consolas"/>
        <family val="3"/>
      </rPr>
      <t>=</t>
    </r>
    <r>
      <rPr>
        <sz val="8.5"/>
        <color rgb="FFA31515"/>
        <rFont val="Consolas"/>
        <family val="3"/>
      </rPr>
      <t>"10615"</t>
    </r>
  </si>
  <si>
    <t>Ferry 1</t>
  </si>
  <si>
    <r>
      <t>y</t>
    </r>
    <r>
      <rPr>
        <sz val="8.5"/>
        <color rgb="FF000000"/>
        <rFont val="Consolas"/>
        <family val="3"/>
      </rPr>
      <t>=</t>
    </r>
    <r>
      <rPr>
        <sz val="8.5"/>
        <color rgb="FFA31515"/>
        <rFont val="Consolas"/>
        <family val="3"/>
      </rPr>
      <t>"17946"</t>
    </r>
  </si>
  <si>
    <r>
      <t>x</t>
    </r>
    <r>
      <rPr>
        <sz val="8.5"/>
        <color rgb="FF000000"/>
        <rFont val="Consolas"/>
        <family val="3"/>
      </rPr>
      <t>=</t>
    </r>
    <r>
      <rPr>
        <sz val="8.5"/>
        <color rgb="FFA31515"/>
        <rFont val="Consolas"/>
        <family val="3"/>
      </rPr>
      <t>"15598"</t>
    </r>
  </si>
  <si>
    <t>Rama(Voice)</t>
  </si>
  <si>
    <r>
      <t>x</t>
    </r>
    <r>
      <rPr>
        <sz val="8.5"/>
        <color rgb="FF000000"/>
        <rFont val="Consolas"/>
        <family val="3"/>
      </rPr>
      <t>=</t>
    </r>
    <r>
      <rPr>
        <sz val="8.5"/>
        <color rgb="FFA31515"/>
        <rFont val="Consolas"/>
        <family val="3"/>
      </rPr>
      <t>"20170"</t>
    </r>
  </si>
  <si>
    <t>The (place) of St Victor</t>
  </si>
  <si>
    <t>The (place) of St Lot</t>
  </si>
  <si>
    <t>The (place) of St Elisha</t>
  </si>
  <si>
    <t>The (place) of St Micah</t>
  </si>
  <si>
    <t>The (place) of St Hilarion</t>
  </si>
  <si>
    <t>x="17002"</t>
  </si>
  <si>
    <t>x="6073.9"</t>
  </si>
  <si>
    <t>y="19121"</t>
  </si>
  <si>
    <t>y="18555"</t>
  </si>
  <si>
    <t>y="15788"</t>
  </si>
  <si>
    <r>
      <t>x</t>
    </r>
    <r>
      <rPr>
        <sz val="8.5"/>
        <color rgb="FF000000"/>
        <rFont val="Consolas"/>
        <family val="3"/>
      </rPr>
      <t>=</t>
    </r>
    <r>
      <rPr>
        <sz val="8.5"/>
        <color rgb="FFA31515"/>
        <rFont val="Consolas"/>
        <family val="3"/>
      </rPr>
      <t>"291.9"</t>
    </r>
  </si>
  <si>
    <r>
      <t>y</t>
    </r>
    <r>
      <rPr>
        <sz val="8.5"/>
        <color rgb="FF000000"/>
        <rFont val="Consolas"/>
        <family val="3"/>
      </rPr>
      <t>=</t>
    </r>
    <r>
      <rPr>
        <sz val="8.5"/>
        <color rgb="FFA31515"/>
        <rFont val="Consolas"/>
        <family val="3"/>
      </rPr>
      <t>"11098"</t>
    </r>
  </si>
  <si>
    <r>
      <t>x</t>
    </r>
    <r>
      <rPr>
        <sz val="8.5"/>
        <color rgb="FF000000"/>
        <rFont val="Consolas"/>
        <family val="3"/>
      </rPr>
      <t>=</t>
    </r>
    <r>
      <rPr>
        <sz val="8.5"/>
        <color rgb="FFA31515"/>
        <rFont val="Consolas"/>
        <family val="3"/>
      </rPr>
      <t>"5708"</t>
    </r>
  </si>
  <si>
    <r>
      <t>y</t>
    </r>
    <r>
      <rPr>
        <sz val="8.5"/>
        <color rgb="FF000000"/>
        <rFont val="Consolas"/>
        <family val="3"/>
      </rPr>
      <t>=</t>
    </r>
    <r>
      <rPr>
        <sz val="8.5"/>
        <color rgb="FFA31515"/>
        <rFont val="Consolas"/>
        <family val="3"/>
      </rPr>
      <t>"16280"</t>
    </r>
  </si>
  <si>
    <t>Salumias</t>
  </si>
  <si>
    <t>The (tomb) of Joseph</t>
  </si>
  <si>
    <t>Benjamin, the Lord shields him...</t>
  </si>
  <si>
    <t>The (sanctuary) of Saint Jonah</t>
  </si>
  <si>
    <t>(Sanctuary) of the (martyred) Egyptians</t>
  </si>
  <si>
    <t>Wilderness of Zin where manna and quails sent down</t>
  </si>
  <si>
    <t>(Sanctuary) of Saint Victor</t>
  </si>
  <si>
    <t>(Sanctuary) of Saint Hilarion</t>
  </si>
  <si>
    <t>Wadi Mukellik</t>
  </si>
  <si>
    <t>textual SVG</t>
  </si>
  <si>
    <t>Alliata English</t>
  </si>
  <si>
    <t>spotX</t>
  </si>
  <si>
    <t>spotY</t>
  </si>
  <si>
    <t>Phrase Translations</t>
  </si>
  <si>
    <t>The (sanctuary) of St Elisha</t>
  </si>
  <si>
    <t>St Elisha's</t>
  </si>
  <si>
    <t>The Salt Lake, or Lake of Asphalt, also Dead Sea</t>
  </si>
  <si>
    <t>Dead Sea</t>
  </si>
  <si>
    <t>St Lot's</t>
  </si>
  <si>
    <t>The (sanctuary) of Saint Lot</t>
  </si>
  <si>
    <t>Label Fully Translated to English</t>
  </si>
  <si>
    <t>St Jonah's</t>
  </si>
  <si>
    <t>St Victor's</t>
  </si>
  <si>
    <t>St Hilarion's</t>
  </si>
  <si>
    <t>Serpent Desert</t>
  </si>
  <si>
    <t>A Watch Tower</t>
  </si>
  <si>
    <t>A Village in Dan 1</t>
  </si>
  <si>
    <t>A Village in Dan 2</t>
  </si>
  <si>
    <t>A Village in Dan 3</t>
  </si>
  <si>
    <t>A Village in Dan 4</t>
  </si>
  <si>
    <t>A Paddy</t>
  </si>
  <si>
    <t>A North Ferry</t>
  </si>
  <si>
    <t>A South Ferry</t>
  </si>
  <si>
    <t>Bethramphtha or Livias</t>
  </si>
  <si>
    <r>
      <t>x</t>
    </r>
    <r>
      <rPr>
        <sz val="14"/>
        <color rgb="FF000000"/>
        <rFont val="Consolas"/>
        <family val="3"/>
      </rPr>
      <t>=</t>
    </r>
    <r>
      <rPr>
        <sz val="14"/>
        <color rgb="FFA31515"/>
        <rFont val="Consolas"/>
        <family val="3"/>
      </rPr>
      <t>"11534"</t>
    </r>
  </si>
  <si>
    <r>
      <t>y</t>
    </r>
    <r>
      <rPr>
        <sz val="14"/>
        <color rgb="FF000000"/>
        <rFont val="Consolas"/>
        <family val="3"/>
      </rPr>
      <t>=</t>
    </r>
    <r>
      <rPr>
        <sz val="14"/>
        <color rgb="FFA31515"/>
        <rFont val="Consolas"/>
        <family val="3"/>
      </rPr>
      <t>"18319"</t>
    </r>
  </si>
  <si>
    <r>
      <t>x</t>
    </r>
    <r>
      <rPr>
        <sz val="14"/>
        <color rgb="FF000000"/>
        <rFont val="Consolas"/>
        <family val="3"/>
      </rPr>
      <t>=</t>
    </r>
    <r>
      <rPr>
        <sz val="14"/>
        <color rgb="FFA31515"/>
        <rFont val="Consolas"/>
        <family val="3"/>
      </rPr>
      <t>"10575"</t>
    </r>
  </si>
  <si>
    <r>
      <t>y</t>
    </r>
    <r>
      <rPr>
        <sz val="14"/>
        <color rgb="FF000000"/>
        <rFont val="Consolas"/>
        <family val="3"/>
      </rPr>
      <t>=</t>
    </r>
    <r>
      <rPr>
        <sz val="14"/>
        <color rgb="FFA31515"/>
        <rFont val="Consolas"/>
        <family val="3"/>
      </rPr>
      <t>"14028"</t>
    </r>
  </si>
  <si>
    <r>
      <t>y</t>
    </r>
    <r>
      <rPr>
        <sz val="14"/>
        <color rgb="FF000000"/>
        <rFont val="Consolas"/>
        <family val="3"/>
      </rPr>
      <t>=</t>
    </r>
    <r>
      <rPr>
        <sz val="14"/>
        <color rgb="FFA31515"/>
        <rFont val="Consolas"/>
        <family val="3"/>
      </rPr>
      <t>"14646"</t>
    </r>
  </si>
  <si>
    <r>
      <t>x</t>
    </r>
    <r>
      <rPr>
        <sz val="14"/>
        <color rgb="FF000000"/>
        <rFont val="Consolas"/>
        <family val="3"/>
      </rPr>
      <t>=</t>
    </r>
    <r>
      <rPr>
        <sz val="14"/>
        <color rgb="FFA31515"/>
        <rFont val="Consolas"/>
        <family val="3"/>
      </rPr>
      <t>"10460"</t>
    </r>
  </si>
  <si>
    <r>
      <t>y</t>
    </r>
    <r>
      <rPr>
        <sz val="14"/>
        <color rgb="FF000000"/>
        <rFont val="Consolas"/>
        <family val="3"/>
      </rPr>
      <t>=</t>
    </r>
    <r>
      <rPr>
        <sz val="14"/>
        <color rgb="FFA31515"/>
        <rFont val="Consolas"/>
        <family val="3"/>
      </rPr>
      <t>"14570"</t>
    </r>
  </si>
  <si>
    <r>
      <t>x</t>
    </r>
    <r>
      <rPr>
        <sz val="14"/>
        <color rgb="FF000000"/>
        <rFont val="Consolas"/>
        <family val="3"/>
      </rPr>
      <t>=</t>
    </r>
    <r>
      <rPr>
        <sz val="14"/>
        <color rgb="FFA31515"/>
        <rFont val="Consolas"/>
        <family val="3"/>
      </rPr>
      <t>"10598"</t>
    </r>
  </si>
  <si>
    <r>
      <t>y</t>
    </r>
    <r>
      <rPr>
        <sz val="14"/>
        <color rgb="FF000000"/>
        <rFont val="Consolas"/>
        <family val="3"/>
      </rPr>
      <t>=</t>
    </r>
    <r>
      <rPr>
        <sz val="14"/>
        <color rgb="FFA31515"/>
        <rFont val="Consolas"/>
        <family val="3"/>
      </rPr>
      <t>"23747"</t>
    </r>
  </si>
  <si>
    <r>
      <t>x</t>
    </r>
    <r>
      <rPr>
        <sz val="14"/>
        <color rgb="FF000000"/>
        <rFont val="Consolas"/>
        <family val="3"/>
      </rPr>
      <t>=</t>
    </r>
    <r>
      <rPr>
        <sz val="14"/>
        <color rgb="FFA31515"/>
        <rFont val="Consolas"/>
        <family val="3"/>
      </rPr>
      <t>"11528"</t>
    </r>
  </si>
  <si>
    <r>
      <t>y</t>
    </r>
    <r>
      <rPr>
        <sz val="14"/>
        <color rgb="FF000000"/>
        <rFont val="Consolas"/>
        <family val="3"/>
      </rPr>
      <t>=</t>
    </r>
    <r>
      <rPr>
        <sz val="14"/>
        <color rgb="FFA31515"/>
        <rFont val="Consolas"/>
        <family val="3"/>
      </rPr>
      <t>"21851"</t>
    </r>
  </si>
  <si>
    <r>
      <t>x</t>
    </r>
    <r>
      <rPr>
        <sz val="14"/>
        <color rgb="FF000000"/>
        <rFont val="Consolas"/>
        <family val="3"/>
      </rPr>
      <t>=</t>
    </r>
    <r>
      <rPr>
        <sz val="14"/>
        <color rgb="FFA31515"/>
        <rFont val="Consolas"/>
        <family val="3"/>
      </rPr>
      <t>"11041"</t>
    </r>
  </si>
  <si>
    <r>
      <t>y</t>
    </r>
    <r>
      <rPr>
        <sz val="14"/>
        <color rgb="FF000000"/>
        <rFont val="Consolas"/>
        <family val="3"/>
      </rPr>
      <t>=</t>
    </r>
    <r>
      <rPr>
        <sz val="14"/>
        <color rgb="FFA31515"/>
        <rFont val="Consolas"/>
        <family val="3"/>
      </rPr>
      <t>"21356"</t>
    </r>
  </si>
  <si>
    <r>
      <t>x</t>
    </r>
    <r>
      <rPr>
        <sz val="14"/>
        <color rgb="FF000000"/>
        <rFont val="Consolas"/>
        <family val="3"/>
      </rPr>
      <t>=</t>
    </r>
    <r>
      <rPr>
        <sz val="14"/>
        <color rgb="FFA31515"/>
        <rFont val="Consolas"/>
        <family val="3"/>
      </rPr>
      <t>"13304"</t>
    </r>
  </si>
  <si>
    <r>
      <t>x</t>
    </r>
    <r>
      <rPr>
        <sz val="14"/>
        <color rgb="FF000000"/>
        <rFont val="Consolas"/>
        <family val="3"/>
      </rPr>
      <t>=</t>
    </r>
    <r>
      <rPr>
        <sz val="14"/>
        <color rgb="FFA31515"/>
        <rFont val="Consolas"/>
        <family val="3"/>
      </rPr>
      <t>"12476"</t>
    </r>
  </si>
  <si>
    <r>
      <t>y</t>
    </r>
    <r>
      <rPr>
        <sz val="14"/>
        <color rgb="FF000000"/>
        <rFont val="Consolas"/>
        <family val="3"/>
      </rPr>
      <t>=</t>
    </r>
    <r>
      <rPr>
        <sz val="14"/>
        <color rgb="FFA31515"/>
        <rFont val="Consolas"/>
        <family val="3"/>
      </rPr>
      <t>"15120"</t>
    </r>
  </si>
  <si>
    <r>
      <t>x</t>
    </r>
    <r>
      <rPr>
        <sz val="14"/>
        <color rgb="FF000000"/>
        <rFont val="Consolas"/>
        <family val="3"/>
      </rPr>
      <t>=</t>
    </r>
    <r>
      <rPr>
        <sz val="14"/>
        <color rgb="FFA31515"/>
        <rFont val="Consolas"/>
        <family val="3"/>
      </rPr>
      <t>"11183"</t>
    </r>
  </si>
  <si>
    <r>
      <t>y</t>
    </r>
    <r>
      <rPr>
        <sz val="14"/>
        <color rgb="FF000000"/>
        <rFont val="Consolas"/>
        <family val="3"/>
      </rPr>
      <t>=</t>
    </r>
    <r>
      <rPr>
        <sz val="14"/>
        <color rgb="FFA31515"/>
        <rFont val="Consolas"/>
        <family val="3"/>
      </rPr>
      <t>"14863"</t>
    </r>
  </si>
  <si>
    <r>
      <t>x</t>
    </r>
    <r>
      <rPr>
        <sz val="14"/>
        <color rgb="FF000000"/>
        <rFont val="Consolas"/>
        <family val="3"/>
      </rPr>
      <t>=</t>
    </r>
    <r>
      <rPr>
        <sz val="14"/>
        <color rgb="FFA31515"/>
        <rFont val="Consolas"/>
        <family val="3"/>
      </rPr>
      <t>"12302"</t>
    </r>
  </si>
  <si>
    <r>
      <t>y</t>
    </r>
    <r>
      <rPr>
        <sz val="14"/>
        <color rgb="FF000000"/>
        <rFont val="Consolas"/>
        <family val="3"/>
      </rPr>
      <t>=</t>
    </r>
    <r>
      <rPr>
        <sz val="14"/>
        <color rgb="FFA31515"/>
        <rFont val="Consolas"/>
        <family val="3"/>
      </rPr>
      <t>"15451"</t>
    </r>
  </si>
  <si>
    <r>
      <t>x</t>
    </r>
    <r>
      <rPr>
        <sz val="14"/>
        <color rgb="FF000000"/>
        <rFont val="Consolas"/>
        <family val="3"/>
      </rPr>
      <t>=</t>
    </r>
    <r>
      <rPr>
        <sz val="14"/>
        <color rgb="FFA31515"/>
        <rFont val="Consolas"/>
        <family val="3"/>
      </rPr>
      <t>"13888"</t>
    </r>
  </si>
  <si>
    <r>
      <t>y</t>
    </r>
    <r>
      <rPr>
        <sz val="14"/>
        <color rgb="FF000000"/>
        <rFont val="Consolas"/>
        <family val="3"/>
      </rPr>
      <t>=</t>
    </r>
    <r>
      <rPr>
        <sz val="14"/>
        <color rgb="FFA31515"/>
        <rFont val="Consolas"/>
        <family val="3"/>
      </rPr>
      <t>"20358"</t>
    </r>
  </si>
  <si>
    <r>
      <t>x</t>
    </r>
    <r>
      <rPr>
        <sz val="14"/>
        <color rgb="FF000000"/>
        <rFont val="Consolas"/>
        <family val="3"/>
      </rPr>
      <t>=</t>
    </r>
    <r>
      <rPr>
        <sz val="14"/>
        <color rgb="FFA31515"/>
        <rFont val="Consolas"/>
        <family val="3"/>
      </rPr>
      <t>"13640"</t>
    </r>
  </si>
  <si>
    <r>
      <t>y</t>
    </r>
    <r>
      <rPr>
        <sz val="14"/>
        <color rgb="FF000000"/>
        <rFont val="Consolas"/>
        <family val="3"/>
      </rPr>
      <t>=</t>
    </r>
    <r>
      <rPr>
        <sz val="14"/>
        <color rgb="FFA31515"/>
        <rFont val="Consolas"/>
        <family val="3"/>
      </rPr>
      <t>"18228"</t>
    </r>
  </si>
  <si>
    <r>
      <t>y</t>
    </r>
    <r>
      <rPr>
        <sz val="14"/>
        <color rgb="FF000000"/>
        <rFont val="Consolas"/>
        <family val="3"/>
      </rPr>
      <t>=</t>
    </r>
    <r>
      <rPr>
        <sz val="14"/>
        <color rgb="FFA31515"/>
        <rFont val="Consolas"/>
        <family val="3"/>
      </rPr>
      <t>"15663"</t>
    </r>
  </si>
  <si>
    <r>
      <t>x</t>
    </r>
    <r>
      <rPr>
        <sz val="14"/>
        <color rgb="FF000000"/>
        <rFont val="Consolas"/>
        <family val="3"/>
      </rPr>
      <t>=</t>
    </r>
    <r>
      <rPr>
        <sz val="14"/>
        <color rgb="FFA31515"/>
        <rFont val="Consolas"/>
        <family val="3"/>
      </rPr>
      <t>"17184"</t>
    </r>
  </si>
  <si>
    <r>
      <t>x</t>
    </r>
    <r>
      <rPr>
        <sz val="14"/>
        <color rgb="FF000000"/>
        <rFont val="Consolas"/>
        <family val="3"/>
      </rPr>
      <t>=</t>
    </r>
    <r>
      <rPr>
        <sz val="14"/>
        <color rgb="FFA31515"/>
        <rFont val="Consolas"/>
        <family val="3"/>
      </rPr>
      <t>"13490"</t>
    </r>
  </si>
  <si>
    <r>
      <t>y</t>
    </r>
    <r>
      <rPr>
        <sz val="14"/>
        <color rgb="FF000000"/>
        <rFont val="Consolas"/>
        <family val="3"/>
      </rPr>
      <t>=</t>
    </r>
    <r>
      <rPr>
        <sz val="14"/>
        <color rgb="FFA31515"/>
        <rFont val="Consolas"/>
        <family val="3"/>
      </rPr>
      <t>"19342"</t>
    </r>
  </si>
  <si>
    <r>
      <t>x</t>
    </r>
    <r>
      <rPr>
        <sz val="14"/>
        <color rgb="FF000000"/>
        <rFont val="Consolas"/>
        <family val="3"/>
      </rPr>
      <t>=</t>
    </r>
    <r>
      <rPr>
        <sz val="14"/>
        <color rgb="FFA31515"/>
        <rFont val="Consolas"/>
        <family val="3"/>
      </rPr>
      <t>"15304"</t>
    </r>
  </si>
  <si>
    <r>
      <t>y</t>
    </r>
    <r>
      <rPr>
        <sz val="14"/>
        <color rgb="FF000000"/>
        <rFont val="Consolas"/>
        <family val="3"/>
      </rPr>
      <t>=</t>
    </r>
    <r>
      <rPr>
        <sz val="14"/>
        <color rgb="FFA31515"/>
        <rFont val="Consolas"/>
        <family val="3"/>
      </rPr>
      <t>"16933"</t>
    </r>
  </si>
  <si>
    <r>
      <t>x</t>
    </r>
    <r>
      <rPr>
        <sz val="14"/>
        <color rgb="FF000000"/>
        <rFont val="Consolas"/>
        <family val="3"/>
      </rPr>
      <t>=</t>
    </r>
    <r>
      <rPr>
        <sz val="14"/>
        <color rgb="FFA31515"/>
        <rFont val="Consolas"/>
        <family val="3"/>
      </rPr>
      <t>"15719"</t>
    </r>
  </si>
  <si>
    <r>
      <t>y</t>
    </r>
    <r>
      <rPr>
        <sz val="14"/>
        <color rgb="FF000000"/>
        <rFont val="Consolas"/>
        <family val="3"/>
      </rPr>
      <t>=</t>
    </r>
    <r>
      <rPr>
        <sz val="14"/>
        <color rgb="FFA31515"/>
        <rFont val="Consolas"/>
        <family val="3"/>
      </rPr>
      <t>"19550"</t>
    </r>
  </si>
  <si>
    <r>
      <t>x</t>
    </r>
    <r>
      <rPr>
        <sz val="14"/>
        <color rgb="FF000000"/>
        <rFont val="Consolas"/>
        <family val="3"/>
      </rPr>
      <t>=</t>
    </r>
    <r>
      <rPr>
        <sz val="14"/>
        <color rgb="FFA31515"/>
        <rFont val="Consolas"/>
        <family val="3"/>
      </rPr>
      <t>"14308"</t>
    </r>
  </si>
  <si>
    <r>
      <t>y</t>
    </r>
    <r>
      <rPr>
        <sz val="14"/>
        <color rgb="FF000000"/>
        <rFont val="Consolas"/>
        <family val="3"/>
      </rPr>
      <t>=</t>
    </r>
    <r>
      <rPr>
        <sz val="14"/>
        <color rgb="FFA31515"/>
        <rFont val="Consolas"/>
        <family val="3"/>
      </rPr>
      <t>"19542"</t>
    </r>
  </si>
  <si>
    <r>
      <t>y</t>
    </r>
    <r>
      <rPr>
        <sz val="14"/>
        <color rgb="FF000000"/>
        <rFont val="Consolas"/>
        <family val="3"/>
      </rPr>
      <t>=</t>
    </r>
    <r>
      <rPr>
        <sz val="14"/>
        <color rgb="FFA31515"/>
        <rFont val="Consolas"/>
        <family val="3"/>
      </rPr>
      <t>"15954"</t>
    </r>
  </si>
  <si>
    <r>
      <t>x</t>
    </r>
    <r>
      <rPr>
        <sz val="14"/>
        <color rgb="FF000000"/>
        <rFont val="Consolas"/>
        <family val="3"/>
      </rPr>
      <t>=</t>
    </r>
    <r>
      <rPr>
        <sz val="14"/>
        <color rgb="FFA31515"/>
        <rFont val="Consolas"/>
        <family val="3"/>
      </rPr>
      <t>"14636"</t>
    </r>
  </si>
  <si>
    <r>
      <t>y</t>
    </r>
    <r>
      <rPr>
        <sz val="14"/>
        <color rgb="FF000000"/>
        <rFont val="Consolas"/>
        <family val="3"/>
      </rPr>
      <t>=</t>
    </r>
    <r>
      <rPr>
        <sz val="14"/>
        <color rgb="FFA31515"/>
        <rFont val="Consolas"/>
        <family val="3"/>
      </rPr>
      <t>"18614"</t>
    </r>
  </si>
  <si>
    <r>
      <t>x</t>
    </r>
    <r>
      <rPr>
        <sz val="14"/>
        <color rgb="FF000000"/>
        <rFont val="Consolas"/>
        <family val="3"/>
      </rPr>
      <t>=</t>
    </r>
    <r>
      <rPr>
        <sz val="14"/>
        <color rgb="FFA31515"/>
        <rFont val="Consolas"/>
        <family val="3"/>
      </rPr>
      <t>"16458"</t>
    </r>
  </si>
  <si>
    <r>
      <t>y</t>
    </r>
    <r>
      <rPr>
        <sz val="14"/>
        <color rgb="FF000000"/>
        <rFont val="Consolas"/>
        <family val="3"/>
      </rPr>
      <t>=</t>
    </r>
    <r>
      <rPr>
        <sz val="14"/>
        <color rgb="FFA31515"/>
        <rFont val="Consolas"/>
        <family val="3"/>
      </rPr>
      <t>"17264"</t>
    </r>
  </si>
  <si>
    <r>
      <t>x</t>
    </r>
    <r>
      <rPr>
        <sz val="14"/>
        <color rgb="FF000000"/>
        <rFont val="Consolas"/>
        <family val="3"/>
      </rPr>
      <t>=</t>
    </r>
    <r>
      <rPr>
        <sz val="14"/>
        <color rgb="FFA31515"/>
        <rFont val="Consolas"/>
        <family val="3"/>
      </rPr>
      <t>"13869"</t>
    </r>
  </si>
  <si>
    <r>
      <t>y</t>
    </r>
    <r>
      <rPr>
        <sz val="14"/>
        <color rgb="FF000000"/>
        <rFont val="Consolas"/>
        <family val="3"/>
      </rPr>
      <t>=</t>
    </r>
    <r>
      <rPr>
        <sz val="14"/>
        <color rgb="FFA31515"/>
        <rFont val="Consolas"/>
        <family val="3"/>
      </rPr>
      <t>"21282"</t>
    </r>
  </si>
  <si>
    <r>
      <t>x</t>
    </r>
    <r>
      <rPr>
        <sz val="14"/>
        <color rgb="FF000000"/>
        <rFont val="Consolas"/>
        <family val="3"/>
      </rPr>
      <t>=</t>
    </r>
    <r>
      <rPr>
        <sz val="14"/>
        <color rgb="FFA31515"/>
        <rFont val="Consolas"/>
        <family val="3"/>
      </rPr>
      <t>"14489"</t>
    </r>
  </si>
  <si>
    <r>
      <t>y</t>
    </r>
    <r>
      <rPr>
        <sz val="14"/>
        <color rgb="FF000000"/>
        <rFont val="Consolas"/>
        <family val="3"/>
      </rPr>
      <t>=</t>
    </r>
    <r>
      <rPr>
        <sz val="14"/>
        <color rgb="FFA31515"/>
        <rFont val="Consolas"/>
        <family val="3"/>
      </rPr>
      <t>"22286"</t>
    </r>
  </si>
  <si>
    <r>
      <t>y</t>
    </r>
    <r>
      <rPr>
        <sz val="14"/>
        <color rgb="FF000000"/>
        <rFont val="Consolas"/>
        <family val="3"/>
      </rPr>
      <t>=</t>
    </r>
    <r>
      <rPr>
        <sz val="14"/>
        <color rgb="FFA31515"/>
        <rFont val="Consolas"/>
        <family val="3"/>
      </rPr>
      <t>"12745"</t>
    </r>
  </si>
  <si>
    <r>
      <t>x</t>
    </r>
    <r>
      <rPr>
        <sz val="14"/>
        <color rgb="FF000000"/>
        <rFont val="Consolas"/>
        <family val="3"/>
      </rPr>
      <t>=</t>
    </r>
    <r>
      <rPr>
        <sz val="14"/>
        <color rgb="FFA31515"/>
        <rFont val="Consolas"/>
        <family val="3"/>
      </rPr>
      <t>"16856"</t>
    </r>
  </si>
  <si>
    <r>
      <t>y</t>
    </r>
    <r>
      <rPr>
        <sz val="14"/>
        <color rgb="FF000000"/>
        <rFont val="Consolas"/>
        <family val="3"/>
      </rPr>
      <t>=</t>
    </r>
    <r>
      <rPr>
        <sz val="14"/>
        <color rgb="FFA31515"/>
        <rFont val="Consolas"/>
        <family val="3"/>
      </rPr>
      <t>"17984"</t>
    </r>
  </si>
  <si>
    <r>
      <t>x</t>
    </r>
    <r>
      <rPr>
        <sz val="14"/>
        <color rgb="FF000000"/>
        <rFont val="Consolas"/>
        <family val="3"/>
      </rPr>
      <t>=</t>
    </r>
    <r>
      <rPr>
        <sz val="14"/>
        <color rgb="FFA31515"/>
        <rFont val="Consolas"/>
        <family val="3"/>
      </rPr>
      <t>"17480"</t>
    </r>
  </si>
  <si>
    <r>
      <t>y</t>
    </r>
    <r>
      <rPr>
        <sz val="14"/>
        <color rgb="FF000000"/>
        <rFont val="Consolas"/>
        <family val="3"/>
      </rPr>
      <t>=</t>
    </r>
    <r>
      <rPr>
        <sz val="14"/>
        <color rgb="FFA31515"/>
        <rFont val="Consolas"/>
        <family val="3"/>
      </rPr>
      <t>"16418"</t>
    </r>
  </si>
  <si>
    <r>
      <t>x</t>
    </r>
    <r>
      <rPr>
        <sz val="14"/>
        <color rgb="FF000000"/>
        <rFont val="Consolas"/>
        <family val="3"/>
      </rPr>
      <t>=</t>
    </r>
    <r>
      <rPr>
        <sz val="14"/>
        <color rgb="FFA31515"/>
        <rFont val="Consolas"/>
        <family val="3"/>
      </rPr>
      <t>"17388"</t>
    </r>
  </si>
  <si>
    <r>
      <t>y</t>
    </r>
    <r>
      <rPr>
        <sz val="14"/>
        <color rgb="FF000000"/>
        <rFont val="Consolas"/>
        <family val="3"/>
      </rPr>
      <t>=</t>
    </r>
    <r>
      <rPr>
        <sz val="14"/>
        <color rgb="FFA31515"/>
        <rFont val="Consolas"/>
        <family val="3"/>
      </rPr>
      <t>"15583"</t>
    </r>
  </si>
  <si>
    <r>
      <t>x</t>
    </r>
    <r>
      <rPr>
        <sz val="14"/>
        <color rgb="FF000000"/>
        <rFont val="Consolas"/>
        <family val="3"/>
      </rPr>
      <t>=</t>
    </r>
    <r>
      <rPr>
        <sz val="14"/>
        <color rgb="FFA31515"/>
        <rFont val="Consolas"/>
        <family val="3"/>
      </rPr>
      <t>"15598"</t>
    </r>
  </si>
  <si>
    <r>
      <t>y</t>
    </r>
    <r>
      <rPr>
        <sz val="14"/>
        <color rgb="FF000000"/>
        <rFont val="Consolas"/>
        <family val="3"/>
      </rPr>
      <t>=</t>
    </r>
    <r>
      <rPr>
        <sz val="14"/>
        <color rgb="FFA31515"/>
        <rFont val="Consolas"/>
        <family val="3"/>
      </rPr>
      <t>"17946"</t>
    </r>
  </si>
  <si>
    <r>
      <t>x</t>
    </r>
    <r>
      <rPr>
        <sz val="14"/>
        <color rgb="FF000000"/>
        <rFont val="Consolas"/>
        <family val="3"/>
      </rPr>
      <t>=</t>
    </r>
    <r>
      <rPr>
        <sz val="14"/>
        <color rgb="FFA31515"/>
        <rFont val="Consolas"/>
        <family val="3"/>
      </rPr>
      <t>"17489"</t>
    </r>
  </si>
  <si>
    <r>
      <t>y</t>
    </r>
    <r>
      <rPr>
        <sz val="14"/>
        <color rgb="FF000000"/>
        <rFont val="Consolas"/>
        <family val="3"/>
      </rPr>
      <t>=</t>
    </r>
    <r>
      <rPr>
        <sz val="14"/>
        <color rgb="FFA31515"/>
        <rFont val="Consolas"/>
        <family val="3"/>
      </rPr>
      <t>"13811"</t>
    </r>
  </si>
  <si>
    <r>
      <t>x</t>
    </r>
    <r>
      <rPr>
        <sz val="14"/>
        <color rgb="FF000000"/>
        <rFont val="Consolas"/>
        <family val="3"/>
      </rPr>
      <t>=</t>
    </r>
    <r>
      <rPr>
        <sz val="14"/>
        <color rgb="FFA31515"/>
        <rFont val="Consolas"/>
        <family val="3"/>
      </rPr>
      <t>"18269"</t>
    </r>
  </si>
  <si>
    <r>
      <t>y</t>
    </r>
    <r>
      <rPr>
        <sz val="14"/>
        <color rgb="FF000000"/>
        <rFont val="Consolas"/>
        <family val="3"/>
      </rPr>
      <t>=</t>
    </r>
    <r>
      <rPr>
        <sz val="14"/>
        <color rgb="FFA31515"/>
        <rFont val="Consolas"/>
        <family val="3"/>
      </rPr>
      <t>"15644"</t>
    </r>
  </si>
  <si>
    <r>
      <t>x</t>
    </r>
    <r>
      <rPr>
        <sz val="14"/>
        <color rgb="FF000000"/>
        <rFont val="Consolas"/>
        <family val="3"/>
      </rPr>
      <t>=</t>
    </r>
    <r>
      <rPr>
        <sz val="14"/>
        <color rgb="FFA31515"/>
        <rFont val="Consolas"/>
        <family val="3"/>
      </rPr>
      <t>"18715"</t>
    </r>
  </si>
  <si>
    <r>
      <t>y</t>
    </r>
    <r>
      <rPr>
        <sz val="14"/>
        <color rgb="FF000000"/>
        <rFont val="Consolas"/>
        <family val="3"/>
      </rPr>
      <t>=</t>
    </r>
    <r>
      <rPr>
        <sz val="14"/>
        <color rgb="FFA31515"/>
        <rFont val="Consolas"/>
        <family val="3"/>
      </rPr>
      <t>"12032"</t>
    </r>
  </si>
  <si>
    <r>
      <t>x</t>
    </r>
    <r>
      <rPr>
        <sz val="14"/>
        <color rgb="FF000000"/>
        <rFont val="Consolas"/>
        <family val="3"/>
      </rPr>
      <t>=</t>
    </r>
    <r>
      <rPr>
        <sz val="14"/>
        <color rgb="FFA31515"/>
        <rFont val="Consolas"/>
        <family val="3"/>
      </rPr>
      <t>"17501"</t>
    </r>
  </si>
  <si>
    <r>
      <t>y</t>
    </r>
    <r>
      <rPr>
        <sz val="14"/>
        <color rgb="FF000000"/>
        <rFont val="Consolas"/>
        <family val="3"/>
      </rPr>
      <t>=</t>
    </r>
    <r>
      <rPr>
        <sz val="14"/>
        <color rgb="FFA31515"/>
        <rFont val="Consolas"/>
        <family val="3"/>
      </rPr>
      <t>"20748"</t>
    </r>
  </si>
  <si>
    <r>
      <t>x</t>
    </r>
    <r>
      <rPr>
        <sz val="14"/>
        <color rgb="FF000000"/>
        <rFont val="Consolas"/>
        <family val="3"/>
      </rPr>
      <t>=</t>
    </r>
    <r>
      <rPr>
        <sz val="14"/>
        <color rgb="FFA31515"/>
        <rFont val="Consolas"/>
        <family val="3"/>
      </rPr>
      <t>"16158"</t>
    </r>
  </si>
  <si>
    <r>
      <t>y</t>
    </r>
    <r>
      <rPr>
        <sz val="14"/>
        <color rgb="FF000000"/>
        <rFont val="Consolas"/>
        <family val="3"/>
      </rPr>
      <t>=</t>
    </r>
    <r>
      <rPr>
        <sz val="14"/>
        <color rgb="FFA31515"/>
        <rFont val="Consolas"/>
        <family val="3"/>
      </rPr>
      <t>"21456"</t>
    </r>
  </si>
  <si>
    <r>
      <t>x</t>
    </r>
    <r>
      <rPr>
        <sz val="14"/>
        <color rgb="FF000000"/>
        <rFont val="Consolas"/>
        <family val="3"/>
      </rPr>
      <t>=</t>
    </r>
    <r>
      <rPr>
        <sz val="14"/>
        <color rgb="FFA31515"/>
        <rFont val="Consolas"/>
        <family val="3"/>
      </rPr>
      <t>"18142"</t>
    </r>
  </si>
  <si>
    <r>
      <t>y</t>
    </r>
    <r>
      <rPr>
        <sz val="14"/>
        <color rgb="FF000000"/>
        <rFont val="Consolas"/>
        <family val="3"/>
      </rPr>
      <t>=</t>
    </r>
    <r>
      <rPr>
        <sz val="14"/>
        <color rgb="FFA31515"/>
        <rFont val="Consolas"/>
        <family val="3"/>
      </rPr>
      <t>"18679"</t>
    </r>
  </si>
  <si>
    <r>
      <t>x</t>
    </r>
    <r>
      <rPr>
        <sz val="14"/>
        <color rgb="FF000000"/>
        <rFont val="Consolas"/>
        <family val="3"/>
      </rPr>
      <t>=</t>
    </r>
    <r>
      <rPr>
        <sz val="14"/>
        <color rgb="FFA31515"/>
        <rFont val="Consolas"/>
        <family val="3"/>
      </rPr>
      <t>"19150"</t>
    </r>
  </si>
  <si>
    <r>
      <t>y</t>
    </r>
    <r>
      <rPr>
        <sz val="14"/>
        <color rgb="FF000000"/>
        <rFont val="Consolas"/>
        <family val="3"/>
      </rPr>
      <t>=</t>
    </r>
    <r>
      <rPr>
        <sz val="14"/>
        <color rgb="FFA31515"/>
        <rFont val="Consolas"/>
        <family val="3"/>
      </rPr>
      <t>"20982"</t>
    </r>
  </si>
  <si>
    <r>
      <t>x</t>
    </r>
    <r>
      <rPr>
        <sz val="14"/>
        <color rgb="FF000000"/>
        <rFont val="Consolas"/>
        <family val="3"/>
      </rPr>
      <t>=</t>
    </r>
    <r>
      <rPr>
        <sz val="14"/>
        <color rgb="FFA31515"/>
        <rFont val="Consolas"/>
        <family val="3"/>
      </rPr>
      <t>"19017"</t>
    </r>
  </si>
  <si>
    <r>
      <t>y</t>
    </r>
    <r>
      <rPr>
        <sz val="14"/>
        <color rgb="FF000000"/>
        <rFont val="Consolas"/>
        <family val="3"/>
      </rPr>
      <t>=</t>
    </r>
    <r>
      <rPr>
        <sz val="14"/>
        <color rgb="FFA31515"/>
        <rFont val="Consolas"/>
        <family val="3"/>
      </rPr>
      <t>"24836"</t>
    </r>
  </si>
  <si>
    <r>
      <t>x</t>
    </r>
    <r>
      <rPr>
        <sz val="14"/>
        <color rgb="FF000000"/>
        <rFont val="Consolas"/>
        <family val="3"/>
      </rPr>
      <t>=</t>
    </r>
    <r>
      <rPr>
        <sz val="14"/>
        <color rgb="FFA31515"/>
        <rFont val="Consolas"/>
        <family val="3"/>
      </rPr>
      <t>"18598"</t>
    </r>
  </si>
  <si>
    <r>
      <t>x</t>
    </r>
    <r>
      <rPr>
        <sz val="14"/>
        <color rgb="FF000000"/>
        <rFont val="Consolas"/>
        <family val="3"/>
      </rPr>
      <t>=</t>
    </r>
    <r>
      <rPr>
        <sz val="14"/>
        <color rgb="FFA31515"/>
        <rFont val="Consolas"/>
        <family val="3"/>
      </rPr>
      <t>"18861"</t>
    </r>
  </si>
  <si>
    <r>
      <t>y</t>
    </r>
    <r>
      <rPr>
        <sz val="14"/>
        <color rgb="FF000000"/>
        <rFont val="Consolas"/>
        <family val="3"/>
      </rPr>
      <t>=</t>
    </r>
    <r>
      <rPr>
        <sz val="14"/>
        <color rgb="FFA31515"/>
        <rFont val="Consolas"/>
        <family val="3"/>
      </rPr>
      <t>"17554"</t>
    </r>
  </si>
  <si>
    <r>
      <t>x</t>
    </r>
    <r>
      <rPr>
        <sz val="14"/>
        <color rgb="FF000000"/>
        <rFont val="Consolas"/>
        <family val="3"/>
      </rPr>
      <t>=</t>
    </r>
    <r>
      <rPr>
        <sz val="14"/>
        <color rgb="FFA31515"/>
        <rFont val="Consolas"/>
        <family val="3"/>
      </rPr>
      <t>"19546"</t>
    </r>
  </si>
  <si>
    <r>
      <t>y</t>
    </r>
    <r>
      <rPr>
        <sz val="14"/>
        <color rgb="FF000000"/>
        <rFont val="Consolas"/>
        <family val="3"/>
      </rPr>
      <t>=</t>
    </r>
    <r>
      <rPr>
        <sz val="14"/>
        <color rgb="FFA31515"/>
        <rFont val="Consolas"/>
        <family val="3"/>
      </rPr>
      <t>"23274"</t>
    </r>
  </si>
  <si>
    <r>
      <t>x</t>
    </r>
    <r>
      <rPr>
        <sz val="14"/>
        <color rgb="FF000000"/>
        <rFont val="Consolas"/>
        <family val="3"/>
      </rPr>
      <t>=</t>
    </r>
    <r>
      <rPr>
        <sz val="14"/>
        <color rgb="FFA31515"/>
        <rFont val="Consolas"/>
        <family val="3"/>
      </rPr>
      <t>"17670"</t>
    </r>
  </si>
  <si>
    <r>
      <t>x</t>
    </r>
    <r>
      <rPr>
        <sz val="14"/>
        <color rgb="FF000000"/>
        <rFont val="Consolas"/>
        <family val="3"/>
      </rPr>
      <t>=</t>
    </r>
    <r>
      <rPr>
        <sz val="14"/>
        <color rgb="FFA31515"/>
        <rFont val="Consolas"/>
        <family val="3"/>
      </rPr>
      <t>"8042"</t>
    </r>
  </si>
  <si>
    <r>
      <t>y</t>
    </r>
    <r>
      <rPr>
        <sz val="14"/>
        <color rgb="FF000000"/>
        <rFont val="Consolas"/>
        <family val="3"/>
      </rPr>
      <t>=</t>
    </r>
    <r>
      <rPr>
        <sz val="14"/>
        <color rgb="FFA31515"/>
        <rFont val="Consolas"/>
        <family val="3"/>
      </rPr>
      <t>"16713"</t>
    </r>
  </si>
  <si>
    <r>
      <t>x</t>
    </r>
    <r>
      <rPr>
        <sz val="14"/>
        <color rgb="FF000000"/>
        <rFont val="Consolas"/>
        <family val="3"/>
      </rPr>
      <t>=</t>
    </r>
    <r>
      <rPr>
        <sz val="14"/>
        <color rgb="FFA31515"/>
        <rFont val="Consolas"/>
        <family val="3"/>
      </rPr>
      <t>"20176"</t>
    </r>
  </si>
  <si>
    <r>
      <t>x</t>
    </r>
    <r>
      <rPr>
        <sz val="14"/>
        <color rgb="FF000000"/>
        <rFont val="Consolas"/>
        <family val="3"/>
      </rPr>
      <t>=</t>
    </r>
    <r>
      <rPr>
        <sz val="14"/>
        <color rgb="FFA31515"/>
        <rFont val="Consolas"/>
        <family val="3"/>
      </rPr>
      <t>"19900"</t>
    </r>
  </si>
  <si>
    <r>
      <t>y</t>
    </r>
    <r>
      <rPr>
        <sz val="14"/>
        <color rgb="FF000000"/>
        <rFont val="Consolas"/>
        <family val="3"/>
      </rPr>
      <t>=</t>
    </r>
    <r>
      <rPr>
        <sz val="14"/>
        <color rgb="FFA31515"/>
        <rFont val="Consolas"/>
        <family val="3"/>
      </rPr>
      <t>"18073"</t>
    </r>
  </si>
  <si>
    <r>
      <t>x</t>
    </r>
    <r>
      <rPr>
        <sz val="14"/>
        <color rgb="FF000000"/>
        <rFont val="Consolas"/>
        <family val="3"/>
      </rPr>
      <t>=</t>
    </r>
    <r>
      <rPr>
        <sz val="14"/>
        <color rgb="FFA31515"/>
        <rFont val="Consolas"/>
        <family val="3"/>
      </rPr>
      <t>"20426"</t>
    </r>
  </si>
  <si>
    <r>
      <t>y</t>
    </r>
    <r>
      <rPr>
        <sz val="14"/>
        <color rgb="FF000000"/>
        <rFont val="Consolas"/>
        <family val="3"/>
      </rPr>
      <t>=</t>
    </r>
    <r>
      <rPr>
        <sz val="14"/>
        <color rgb="FFA31515"/>
        <rFont val="Consolas"/>
        <family val="3"/>
      </rPr>
      <t>"16640"</t>
    </r>
  </si>
  <si>
    <r>
      <t>x</t>
    </r>
    <r>
      <rPr>
        <sz val="14"/>
        <color rgb="FF000000"/>
        <rFont val="Consolas"/>
        <family val="3"/>
      </rPr>
      <t>=</t>
    </r>
    <r>
      <rPr>
        <sz val="14"/>
        <color rgb="FFA31515"/>
        <rFont val="Consolas"/>
        <family val="3"/>
      </rPr>
      <t>"20781"</t>
    </r>
  </si>
  <si>
    <r>
      <t>y</t>
    </r>
    <r>
      <rPr>
        <sz val="14"/>
        <color rgb="FF000000"/>
        <rFont val="Consolas"/>
        <family val="3"/>
      </rPr>
      <t>=</t>
    </r>
    <r>
      <rPr>
        <sz val="14"/>
        <color rgb="FFA31515"/>
        <rFont val="Consolas"/>
        <family val="3"/>
      </rPr>
      <t>"15791"</t>
    </r>
  </si>
  <si>
    <r>
      <t>x</t>
    </r>
    <r>
      <rPr>
        <sz val="14"/>
        <color rgb="FF000000"/>
        <rFont val="Consolas"/>
        <family val="3"/>
      </rPr>
      <t>=</t>
    </r>
    <r>
      <rPr>
        <sz val="14"/>
        <color rgb="FFA31515"/>
        <rFont val="Consolas"/>
        <family val="3"/>
      </rPr>
      <t>"21805"</t>
    </r>
  </si>
  <si>
    <r>
      <t>y</t>
    </r>
    <r>
      <rPr>
        <sz val="14"/>
        <color rgb="FF000000"/>
        <rFont val="Consolas"/>
        <family val="3"/>
      </rPr>
      <t>=</t>
    </r>
    <r>
      <rPr>
        <sz val="14"/>
        <color rgb="FFA31515"/>
        <rFont val="Consolas"/>
        <family val="3"/>
      </rPr>
      <t>"16206"</t>
    </r>
  </si>
  <si>
    <r>
      <t>x</t>
    </r>
    <r>
      <rPr>
        <sz val="14"/>
        <color rgb="FF000000"/>
        <rFont val="Consolas"/>
        <family val="3"/>
      </rPr>
      <t>=</t>
    </r>
    <r>
      <rPr>
        <sz val="14"/>
        <color rgb="FFA31515"/>
        <rFont val="Consolas"/>
        <family val="3"/>
      </rPr>
      <t>"22480"</t>
    </r>
  </si>
  <si>
    <r>
      <t>y</t>
    </r>
    <r>
      <rPr>
        <sz val="14"/>
        <color rgb="FF000000"/>
        <rFont val="Consolas"/>
        <family val="3"/>
      </rPr>
      <t>=</t>
    </r>
    <r>
      <rPr>
        <sz val="14"/>
        <color rgb="FFA31515"/>
        <rFont val="Consolas"/>
        <family val="3"/>
      </rPr>
      <t>"2547"</t>
    </r>
  </si>
  <si>
    <r>
      <t>x</t>
    </r>
    <r>
      <rPr>
        <sz val="14"/>
        <color rgb="FF000000"/>
        <rFont val="Consolas"/>
        <family val="3"/>
      </rPr>
      <t>=</t>
    </r>
    <r>
      <rPr>
        <sz val="14"/>
        <color rgb="FFA31515"/>
        <rFont val="Consolas"/>
        <family val="3"/>
      </rPr>
      <t>"23894"</t>
    </r>
  </si>
  <si>
    <r>
      <t>y</t>
    </r>
    <r>
      <rPr>
        <sz val="14"/>
        <color rgb="FF000000"/>
        <rFont val="Consolas"/>
        <family val="3"/>
      </rPr>
      <t>=</t>
    </r>
    <r>
      <rPr>
        <sz val="14"/>
        <color rgb="FFA31515"/>
        <rFont val="Consolas"/>
        <family val="3"/>
      </rPr>
      <t>"24605"</t>
    </r>
  </si>
  <si>
    <r>
      <t>x</t>
    </r>
    <r>
      <rPr>
        <sz val="14"/>
        <color rgb="FF000000"/>
        <rFont val="Consolas"/>
        <family val="3"/>
      </rPr>
      <t>=</t>
    </r>
    <r>
      <rPr>
        <sz val="14"/>
        <color rgb="FFA31515"/>
        <rFont val="Consolas"/>
        <family val="3"/>
      </rPr>
      <t>"27899"</t>
    </r>
  </si>
  <si>
    <r>
      <t>y</t>
    </r>
    <r>
      <rPr>
        <sz val="14"/>
        <color rgb="FF000000"/>
        <rFont val="Consolas"/>
        <family val="3"/>
      </rPr>
      <t>=</t>
    </r>
    <r>
      <rPr>
        <sz val="14"/>
        <color rgb="FFA31515"/>
        <rFont val="Consolas"/>
        <family val="3"/>
      </rPr>
      <t>"20008"</t>
    </r>
  </si>
  <si>
    <r>
      <t>x</t>
    </r>
    <r>
      <rPr>
        <sz val="14"/>
        <color rgb="FF000000"/>
        <rFont val="Consolas"/>
        <family val="3"/>
      </rPr>
      <t>=</t>
    </r>
    <r>
      <rPr>
        <sz val="14"/>
        <color rgb="FFA31515"/>
        <rFont val="Consolas"/>
        <family val="3"/>
      </rPr>
      <t>"26107"</t>
    </r>
  </si>
  <si>
    <r>
      <t>y</t>
    </r>
    <r>
      <rPr>
        <sz val="14"/>
        <color rgb="FF000000"/>
        <rFont val="Consolas"/>
        <family val="3"/>
      </rPr>
      <t>=</t>
    </r>
    <r>
      <rPr>
        <sz val="14"/>
        <color rgb="FFA31515"/>
        <rFont val="Consolas"/>
        <family val="3"/>
      </rPr>
      <t>"24937"</t>
    </r>
  </si>
  <si>
    <r>
      <t>x</t>
    </r>
    <r>
      <rPr>
        <sz val="14"/>
        <color rgb="FF000000"/>
        <rFont val="Consolas"/>
        <family val="3"/>
      </rPr>
      <t>=</t>
    </r>
    <r>
      <rPr>
        <sz val="14"/>
        <color rgb="FFA31515"/>
        <rFont val="Consolas"/>
        <family val="3"/>
      </rPr>
      <t>"29839"</t>
    </r>
  </si>
  <si>
    <r>
      <t>y</t>
    </r>
    <r>
      <rPr>
        <sz val="14"/>
        <color rgb="FF000000"/>
        <rFont val="Consolas"/>
        <family val="3"/>
      </rPr>
      <t>=</t>
    </r>
    <r>
      <rPr>
        <sz val="14"/>
        <color rgb="FFA31515"/>
        <rFont val="Consolas"/>
        <family val="3"/>
      </rPr>
      <t>"18368"</t>
    </r>
  </si>
  <si>
    <r>
      <t>x</t>
    </r>
    <r>
      <rPr>
        <sz val="14"/>
        <color rgb="FF000000"/>
        <rFont val="Consolas"/>
        <family val="3"/>
      </rPr>
      <t>=</t>
    </r>
    <r>
      <rPr>
        <sz val="14"/>
        <color rgb="FFA31515"/>
        <rFont val="Consolas"/>
        <family val="3"/>
      </rPr>
      <t>"28448"</t>
    </r>
  </si>
  <si>
    <r>
      <t>y</t>
    </r>
    <r>
      <rPr>
        <sz val="14"/>
        <color rgb="FF000000"/>
        <rFont val="Consolas"/>
        <family val="3"/>
      </rPr>
      <t>=</t>
    </r>
    <r>
      <rPr>
        <sz val="14"/>
        <color rgb="FFA31515"/>
        <rFont val="Consolas"/>
        <family val="3"/>
      </rPr>
      <t>"21406"</t>
    </r>
  </si>
  <si>
    <r>
      <t>x</t>
    </r>
    <r>
      <rPr>
        <sz val="14"/>
        <color rgb="FF000000"/>
        <rFont val="Consolas"/>
        <family val="3"/>
      </rPr>
      <t>=</t>
    </r>
    <r>
      <rPr>
        <sz val="14"/>
        <color rgb="FFA31515"/>
        <rFont val="Consolas"/>
        <family val="3"/>
      </rPr>
      <t>"26440"</t>
    </r>
  </si>
  <si>
    <r>
      <t>y</t>
    </r>
    <r>
      <rPr>
        <sz val="14"/>
        <color rgb="FF000000"/>
        <rFont val="Consolas"/>
        <family val="3"/>
      </rPr>
      <t>=</t>
    </r>
    <r>
      <rPr>
        <sz val="14"/>
        <color rgb="FFA31515"/>
        <rFont val="Consolas"/>
        <family val="3"/>
      </rPr>
      <t>"11681"</t>
    </r>
  </si>
  <si>
    <r>
      <t>y</t>
    </r>
    <r>
      <rPr>
        <sz val="14"/>
        <color rgb="FF000000"/>
        <rFont val="Consolas"/>
        <family val="3"/>
      </rPr>
      <t>=</t>
    </r>
    <r>
      <rPr>
        <sz val="14"/>
        <color rgb="FFA31515"/>
        <rFont val="Consolas"/>
        <family val="3"/>
      </rPr>
      <t>"14380"</t>
    </r>
  </si>
  <si>
    <r>
      <t>x</t>
    </r>
    <r>
      <rPr>
        <sz val="14"/>
        <color rgb="FF000000"/>
        <rFont val="Consolas"/>
        <family val="3"/>
      </rPr>
      <t>=</t>
    </r>
    <r>
      <rPr>
        <sz val="14"/>
        <color rgb="FFA31515"/>
        <rFont val="Consolas"/>
        <family val="3"/>
      </rPr>
      <t>"25384"</t>
    </r>
  </si>
  <si>
    <r>
      <t>x</t>
    </r>
    <r>
      <rPr>
        <sz val="14"/>
        <color rgb="FF000000"/>
        <rFont val="Consolas"/>
        <family val="3"/>
      </rPr>
      <t>=</t>
    </r>
    <r>
      <rPr>
        <sz val="14"/>
        <color rgb="FFA31515"/>
        <rFont val="Consolas"/>
        <family val="3"/>
      </rPr>
      <t>"25664"</t>
    </r>
  </si>
  <si>
    <r>
      <t>x</t>
    </r>
    <r>
      <rPr>
        <sz val="14"/>
        <color rgb="FF000000"/>
        <rFont val="Consolas"/>
        <family val="3"/>
      </rPr>
      <t>=</t>
    </r>
    <r>
      <rPr>
        <sz val="14"/>
        <color rgb="FFA31515"/>
        <rFont val="Consolas"/>
        <family val="3"/>
      </rPr>
      <t>"26646"</t>
    </r>
  </si>
  <si>
    <r>
      <t>y</t>
    </r>
    <r>
      <rPr>
        <sz val="14"/>
        <color rgb="FF000000"/>
        <rFont val="Consolas"/>
        <family val="3"/>
      </rPr>
      <t>=</t>
    </r>
    <r>
      <rPr>
        <sz val="14"/>
        <color rgb="FFA31515"/>
        <rFont val="Consolas"/>
        <family val="3"/>
      </rPr>
      <t>"23684"</t>
    </r>
  </si>
  <si>
    <r>
      <t>x</t>
    </r>
    <r>
      <rPr>
        <sz val="14"/>
        <color rgb="FF000000"/>
        <rFont val="Consolas"/>
        <family val="3"/>
      </rPr>
      <t>=</t>
    </r>
    <r>
      <rPr>
        <sz val="14"/>
        <color rgb="FFA31515"/>
        <rFont val="Consolas"/>
        <family val="3"/>
      </rPr>
      <t>"26574"</t>
    </r>
  </si>
  <si>
    <r>
      <t>y</t>
    </r>
    <r>
      <rPr>
        <sz val="14"/>
        <color rgb="FF000000"/>
        <rFont val="Consolas"/>
        <family val="3"/>
      </rPr>
      <t>=</t>
    </r>
    <r>
      <rPr>
        <sz val="14"/>
        <color rgb="FFA31515"/>
        <rFont val="Consolas"/>
        <family val="3"/>
      </rPr>
      <t>"21216"</t>
    </r>
  </si>
  <si>
    <r>
      <t>x</t>
    </r>
    <r>
      <rPr>
        <sz val="14"/>
        <color rgb="FF000000"/>
        <rFont val="Consolas"/>
        <family val="3"/>
      </rPr>
      <t>=</t>
    </r>
    <r>
      <rPr>
        <sz val="14"/>
        <color rgb="FFA31515"/>
        <rFont val="Consolas"/>
        <family val="3"/>
      </rPr>
      <t>"27147"</t>
    </r>
  </si>
  <si>
    <r>
      <t>y</t>
    </r>
    <r>
      <rPr>
        <sz val="14"/>
        <color rgb="FF000000"/>
        <rFont val="Consolas"/>
        <family val="3"/>
      </rPr>
      <t>=</t>
    </r>
    <r>
      <rPr>
        <sz val="14"/>
        <color rgb="FFA31515"/>
        <rFont val="Consolas"/>
        <family val="3"/>
      </rPr>
      <t>"20457"</t>
    </r>
  </si>
  <si>
    <r>
      <t>y</t>
    </r>
    <r>
      <rPr>
        <sz val="14"/>
        <color rgb="FF000000"/>
        <rFont val="Consolas"/>
        <family val="3"/>
      </rPr>
      <t>=</t>
    </r>
    <r>
      <rPr>
        <sz val="14"/>
        <color rgb="FFA31515"/>
        <rFont val="Consolas"/>
        <family val="3"/>
      </rPr>
      <t>"15597"</t>
    </r>
  </si>
  <si>
    <r>
      <t>x</t>
    </r>
    <r>
      <rPr>
        <sz val="14"/>
        <color rgb="FF000000"/>
        <rFont val="Consolas"/>
        <family val="3"/>
      </rPr>
      <t>=</t>
    </r>
    <r>
      <rPr>
        <sz val="14"/>
        <color rgb="FFA31515"/>
        <rFont val="Consolas"/>
        <family val="3"/>
      </rPr>
      <t>"27076"</t>
    </r>
  </si>
  <si>
    <r>
      <t>y</t>
    </r>
    <r>
      <rPr>
        <sz val="14"/>
        <color rgb="FF000000"/>
        <rFont val="Consolas"/>
        <family val="3"/>
      </rPr>
      <t>=</t>
    </r>
    <r>
      <rPr>
        <sz val="14"/>
        <color rgb="FFA31515"/>
        <rFont val="Consolas"/>
        <family val="3"/>
      </rPr>
      <t>"12798"</t>
    </r>
  </si>
  <si>
    <r>
      <t>x</t>
    </r>
    <r>
      <rPr>
        <sz val="14"/>
        <color rgb="FF000000"/>
        <rFont val="Consolas"/>
        <family val="3"/>
      </rPr>
      <t>=</t>
    </r>
    <r>
      <rPr>
        <sz val="14"/>
        <color rgb="FFA31515"/>
        <rFont val="Consolas"/>
        <family val="3"/>
      </rPr>
      <t>"28096"</t>
    </r>
  </si>
  <si>
    <r>
      <t>y</t>
    </r>
    <r>
      <rPr>
        <sz val="14"/>
        <color rgb="FF000000"/>
        <rFont val="Consolas"/>
        <family val="3"/>
      </rPr>
      <t>=</t>
    </r>
    <r>
      <rPr>
        <sz val="14"/>
        <color rgb="FFA31515"/>
        <rFont val="Consolas"/>
        <family val="3"/>
      </rPr>
      <t>"22166"</t>
    </r>
  </si>
  <si>
    <r>
      <t>x</t>
    </r>
    <r>
      <rPr>
        <sz val="14"/>
        <color rgb="FF000000"/>
        <rFont val="Consolas"/>
        <family val="3"/>
      </rPr>
      <t>=</t>
    </r>
    <r>
      <rPr>
        <sz val="14"/>
        <color rgb="FFA31515"/>
        <rFont val="Consolas"/>
        <family val="3"/>
      </rPr>
      <t>"28627"</t>
    </r>
  </si>
  <si>
    <r>
      <t>y</t>
    </r>
    <r>
      <rPr>
        <sz val="14"/>
        <color rgb="FF000000"/>
        <rFont val="Consolas"/>
        <family val="3"/>
      </rPr>
      <t>=</t>
    </r>
    <r>
      <rPr>
        <sz val="14"/>
        <color rgb="FFA31515"/>
        <rFont val="Consolas"/>
        <family val="3"/>
      </rPr>
      <t>"22955"</t>
    </r>
  </si>
  <si>
    <r>
      <t>x</t>
    </r>
    <r>
      <rPr>
        <sz val="14"/>
        <color rgb="FF000000"/>
        <rFont val="Consolas"/>
        <family val="3"/>
      </rPr>
      <t>=</t>
    </r>
    <r>
      <rPr>
        <sz val="14"/>
        <color rgb="FFA31515"/>
        <rFont val="Consolas"/>
        <family val="3"/>
      </rPr>
      <t>"27923"</t>
    </r>
  </si>
  <si>
    <r>
      <t>y</t>
    </r>
    <r>
      <rPr>
        <sz val="14"/>
        <color rgb="FF000000"/>
        <rFont val="Consolas"/>
        <family val="3"/>
      </rPr>
      <t>=</t>
    </r>
    <r>
      <rPr>
        <sz val="14"/>
        <color rgb="FFA31515"/>
        <rFont val="Consolas"/>
        <family val="3"/>
      </rPr>
      <t>"14841"</t>
    </r>
  </si>
  <si>
    <r>
      <t>x</t>
    </r>
    <r>
      <rPr>
        <sz val="14"/>
        <color rgb="FF000000"/>
        <rFont val="Consolas"/>
        <family val="3"/>
      </rPr>
      <t>=</t>
    </r>
    <r>
      <rPr>
        <sz val="14"/>
        <color rgb="FFA31515"/>
        <rFont val="Consolas"/>
        <family val="3"/>
      </rPr>
      <t>"27916"</t>
    </r>
  </si>
  <si>
    <r>
      <t>y</t>
    </r>
    <r>
      <rPr>
        <sz val="14"/>
        <color rgb="FF000000"/>
        <rFont val="Consolas"/>
        <family val="3"/>
      </rPr>
      <t>=</t>
    </r>
    <r>
      <rPr>
        <sz val="14"/>
        <color rgb="FFA31515"/>
        <rFont val="Consolas"/>
        <family val="3"/>
      </rPr>
      <t>"18386"</t>
    </r>
  </si>
  <si>
    <r>
      <t>x</t>
    </r>
    <r>
      <rPr>
        <sz val="14"/>
        <color rgb="FF000000"/>
        <rFont val="Consolas"/>
        <family val="3"/>
      </rPr>
      <t>=</t>
    </r>
    <r>
      <rPr>
        <sz val="14"/>
        <color rgb="FFA31515"/>
        <rFont val="Consolas"/>
        <family val="3"/>
      </rPr>
      <t>"28648"</t>
    </r>
  </si>
  <si>
    <r>
      <t>y</t>
    </r>
    <r>
      <rPr>
        <sz val="14"/>
        <color rgb="FF000000"/>
        <rFont val="Consolas"/>
        <family val="3"/>
      </rPr>
      <t>=</t>
    </r>
    <r>
      <rPr>
        <sz val="14"/>
        <color rgb="FFA31515"/>
        <rFont val="Consolas"/>
        <family val="3"/>
      </rPr>
      <t>"20648"</t>
    </r>
  </si>
  <si>
    <r>
      <t>x</t>
    </r>
    <r>
      <rPr>
        <sz val="14"/>
        <color rgb="FF000000"/>
        <rFont val="Consolas"/>
        <family val="3"/>
      </rPr>
      <t>=</t>
    </r>
    <r>
      <rPr>
        <sz val="14"/>
        <color rgb="FFA31515"/>
        <rFont val="Consolas"/>
        <family val="3"/>
      </rPr>
      <t>"28567"</t>
    </r>
  </si>
  <si>
    <r>
      <t>y</t>
    </r>
    <r>
      <rPr>
        <sz val="14"/>
        <color rgb="FF000000"/>
        <rFont val="Consolas"/>
        <family val="3"/>
      </rPr>
      <t>=</t>
    </r>
    <r>
      <rPr>
        <sz val="14"/>
        <color rgb="FFA31515"/>
        <rFont val="Consolas"/>
        <family val="3"/>
      </rPr>
      <t>"13006"</t>
    </r>
  </si>
  <si>
    <r>
      <t>x</t>
    </r>
    <r>
      <rPr>
        <sz val="14"/>
        <color rgb="FF000000"/>
        <rFont val="Consolas"/>
        <family val="3"/>
      </rPr>
      <t>=</t>
    </r>
    <r>
      <rPr>
        <sz val="14"/>
        <color rgb="FFA31515"/>
        <rFont val="Consolas"/>
        <family val="3"/>
      </rPr>
      <t>"28302"</t>
    </r>
  </si>
  <si>
    <r>
      <t>y</t>
    </r>
    <r>
      <rPr>
        <sz val="14"/>
        <color rgb="FF000000"/>
        <rFont val="Consolas"/>
        <family val="3"/>
      </rPr>
      <t>=</t>
    </r>
    <r>
      <rPr>
        <sz val="14"/>
        <color rgb="FFA31515"/>
        <rFont val="Consolas"/>
        <family val="3"/>
      </rPr>
      <t>"24978"</t>
    </r>
  </si>
  <si>
    <r>
      <t>x</t>
    </r>
    <r>
      <rPr>
        <sz val="14"/>
        <color rgb="FF000000"/>
        <rFont val="Consolas"/>
        <family val="3"/>
      </rPr>
      <t>=</t>
    </r>
    <r>
      <rPr>
        <sz val="14"/>
        <color rgb="FFA31515"/>
        <rFont val="Consolas"/>
        <family val="3"/>
      </rPr>
      <t>"29034"</t>
    </r>
  </si>
  <si>
    <r>
      <t>y</t>
    </r>
    <r>
      <rPr>
        <sz val="14"/>
        <color rgb="FF000000"/>
        <rFont val="Consolas"/>
        <family val="3"/>
      </rPr>
      <t>=</t>
    </r>
    <r>
      <rPr>
        <sz val="14"/>
        <color rgb="FFA31515"/>
        <rFont val="Consolas"/>
        <family val="3"/>
      </rPr>
      <t>"24561"</t>
    </r>
  </si>
  <si>
    <r>
      <t>x</t>
    </r>
    <r>
      <rPr>
        <sz val="14"/>
        <color rgb="FF000000"/>
        <rFont val="Consolas"/>
        <family val="3"/>
      </rPr>
      <t>=</t>
    </r>
    <r>
      <rPr>
        <sz val="14"/>
        <color rgb="FFA31515"/>
        <rFont val="Consolas"/>
        <family val="3"/>
      </rPr>
      <t>"31348"</t>
    </r>
  </si>
  <si>
    <r>
      <t>y</t>
    </r>
    <r>
      <rPr>
        <sz val="14"/>
        <color rgb="FF000000"/>
        <rFont val="Consolas"/>
        <family val="3"/>
      </rPr>
      <t>=</t>
    </r>
    <r>
      <rPr>
        <sz val="14"/>
        <color rgb="FFA31515"/>
        <rFont val="Consolas"/>
        <family val="3"/>
      </rPr>
      <t>"17164"</t>
    </r>
  </si>
  <si>
    <r>
      <t>x</t>
    </r>
    <r>
      <rPr>
        <sz val="14"/>
        <color rgb="FF000000"/>
        <rFont val="Consolas"/>
        <family val="3"/>
      </rPr>
      <t>=</t>
    </r>
    <r>
      <rPr>
        <sz val="14"/>
        <color rgb="FFA31515"/>
        <rFont val="Consolas"/>
        <family val="3"/>
      </rPr>
      <t>"29579"</t>
    </r>
  </si>
  <si>
    <r>
      <t>y</t>
    </r>
    <r>
      <rPr>
        <sz val="14"/>
        <color rgb="FF000000"/>
        <rFont val="Consolas"/>
        <family val="3"/>
      </rPr>
      <t>=</t>
    </r>
    <r>
      <rPr>
        <sz val="14"/>
        <color rgb="FFA31515"/>
        <rFont val="Consolas"/>
        <family val="3"/>
      </rPr>
      <t>"17242"</t>
    </r>
  </si>
  <si>
    <r>
      <t>x</t>
    </r>
    <r>
      <rPr>
        <sz val="14"/>
        <color rgb="FF000000"/>
        <rFont val="Consolas"/>
        <family val="3"/>
      </rPr>
      <t>=</t>
    </r>
    <r>
      <rPr>
        <sz val="14"/>
        <color rgb="FFA31515"/>
        <rFont val="Consolas"/>
        <family val="3"/>
      </rPr>
      <t>"29953"</t>
    </r>
  </si>
  <si>
    <r>
      <t>y</t>
    </r>
    <r>
      <rPr>
        <sz val="14"/>
        <color rgb="FF000000"/>
        <rFont val="Consolas"/>
        <family val="3"/>
      </rPr>
      <t>=</t>
    </r>
    <r>
      <rPr>
        <sz val="14"/>
        <color rgb="FFA31515"/>
        <rFont val="Consolas"/>
        <family val="3"/>
      </rPr>
      <t>"24430"</t>
    </r>
  </si>
  <si>
    <r>
      <t>x</t>
    </r>
    <r>
      <rPr>
        <sz val="14"/>
        <color rgb="FF000000"/>
        <rFont val="Consolas"/>
        <family val="3"/>
      </rPr>
      <t>=</t>
    </r>
    <r>
      <rPr>
        <sz val="14"/>
        <color rgb="FFA31515"/>
        <rFont val="Consolas"/>
        <family val="3"/>
      </rPr>
      <t>"30150"</t>
    </r>
  </si>
  <si>
    <r>
      <t>y</t>
    </r>
    <r>
      <rPr>
        <sz val="14"/>
        <color rgb="FF000000"/>
        <rFont val="Consolas"/>
        <family val="3"/>
      </rPr>
      <t>=</t>
    </r>
    <r>
      <rPr>
        <sz val="14"/>
        <color rgb="FFA31515"/>
        <rFont val="Consolas"/>
        <family val="3"/>
      </rPr>
      <t>"13066"</t>
    </r>
  </si>
  <si>
    <r>
      <t>x</t>
    </r>
    <r>
      <rPr>
        <sz val="14"/>
        <color rgb="FF000000"/>
        <rFont val="Consolas"/>
        <family val="3"/>
      </rPr>
      <t>=</t>
    </r>
    <r>
      <rPr>
        <sz val="14"/>
        <color rgb="FFA31515"/>
        <rFont val="Consolas"/>
        <family val="3"/>
      </rPr>
      <t>"30169"</t>
    </r>
  </si>
  <si>
    <r>
      <t>y</t>
    </r>
    <r>
      <rPr>
        <sz val="14"/>
        <color rgb="FF000000"/>
        <rFont val="Consolas"/>
        <family val="3"/>
      </rPr>
      <t>=</t>
    </r>
    <r>
      <rPr>
        <sz val="14"/>
        <color rgb="FFA31515"/>
        <rFont val="Consolas"/>
        <family val="3"/>
      </rPr>
      <t>"21591"</t>
    </r>
  </si>
  <si>
    <r>
      <t>x</t>
    </r>
    <r>
      <rPr>
        <sz val="14"/>
        <color rgb="FF000000"/>
        <rFont val="Consolas"/>
        <family val="3"/>
      </rPr>
      <t>=</t>
    </r>
    <r>
      <rPr>
        <sz val="14"/>
        <color rgb="FFA31515"/>
        <rFont val="Consolas"/>
        <family val="3"/>
      </rPr>
      <t>"32576"</t>
    </r>
  </si>
  <si>
    <r>
      <t>y</t>
    </r>
    <r>
      <rPr>
        <sz val="14"/>
        <color rgb="FF000000"/>
        <rFont val="Consolas"/>
        <family val="3"/>
      </rPr>
      <t>=</t>
    </r>
    <r>
      <rPr>
        <sz val="14"/>
        <color rgb="FFA31515"/>
        <rFont val="Consolas"/>
        <family val="3"/>
      </rPr>
      <t>"12326"</t>
    </r>
  </si>
  <si>
    <r>
      <t>x</t>
    </r>
    <r>
      <rPr>
        <sz val="14"/>
        <color rgb="FF000000"/>
        <rFont val="Consolas"/>
        <family val="3"/>
      </rPr>
      <t>=</t>
    </r>
    <r>
      <rPr>
        <sz val="14"/>
        <color rgb="FFA31515"/>
        <rFont val="Consolas"/>
        <family val="3"/>
      </rPr>
      <t>"29945"</t>
    </r>
  </si>
  <si>
    <r>
      <t>y</t>
    </r>
    <r>
      <rPr>
        <sz val="14"/>
        <color rgb="FF000000"/>
        <rFont val="Consolas"/>
        <family val="3"/>
      </rPr>
      <t>=</t>
    </r>
    <r>
      <rPr>
        <sz val="14"/>
        <color rgb="FFA31515"/>
        <rFont val="Consolas"/>
        <family val="3"/>
      </rPr>
      <t>"20478"</t>
    </r>
  </si>
  <si>
    <r>
      <t>x</t>
    </r>
    <r>
      <rPr>
        <sz val="14"/>
        <color rgb="FF000000"/>
        <rFont val="Consolas"/>
        <family val="3"/>
      </rPr>
      <t>=</t>
    </r>
    <r>
      <rPr>
        <sz val="14"/>
        <color rgb="FFA31515"/>
        <rFont val="Consolas"/>
        <family val="3"/>
      </rPr>
      <t>"35637"</t>
    </r>
  </si>
  <si>
    <r>
      <t>y</t>
    </r>
    <r>
      <rPr>
        <sz val="14"/>
        <color rgb="FF000000"/>
        <rFont val="Consolas"/>
        <family val="3"/>
      </rPr>
      <t>=</t>
    </r>
    <r>
      <rPr>
        <sz val="14"/>
        <color rgb="FFA31515"/>
        <rFont val="Consolas"/>
        <family val="3"/>
      </rPr>
      <t>"12896"</t>
    </r>
  </si>
  <si>
    <r>
      <t>x</t>
    </r>
    <r>
      <rPr>
        <sz val="14"/>
        <color rgb="FF000000"/>
        <rFont val="Consolas"/>
        <family val="3"/>
      </rPr>
      <t>=</t>
    </r>
    <r>
      <rPr>
        <sz val="14"/>
        <color rgb="FFA31515"/>
        <rFont val="Consolas"/>
        <family val="3"/>
      </rPr>
      <t>"31186"</t>
    </r>
  </si>
  <si>
    <r>
      <t>y</t>
    </r>
    <r>
      <rPr>
        <sz val="14"/>
        <color rgb="FF000000"/>
        <rFont val="Consolas"/>
        <family val="3"/>
      </rPr>
      <t>=</t>
    </r>
    <r>
      <rPr>
        <sz val="14"/>
        <color rgb="FFA31515"/>
        <rFont val="Consolas"/>
        <family val="3"/>
      </rPr>
      <t>"15290"</t>
    </r>
  </si>
  <si>
    <r>
      <t>x</t>
    </r>
    <r>
      <rPr>
        <sz val="14"/>
        <color rgb="FF000000"/>
        <rFont val="Consolas"/>
        <family val="3"/>
      </rPr>
      <t>=</t>
    </r>
    <r>
      <rPr>
        <sz val="14"/>
        <color rgb="FFA31515"/>
        <rFont val="Consolas"/>
        <family val="3"/>
      </rPr>
      <t>"31246"</t>
    </r>
  </si>
  <si>
    <r>
      <t>y</t>
    </r>
    <r>
      <rPr>
        <sz val="14"/>
        <color rgb="FF000000"/>
        <rFont val="Consolas"/>
        <family val="3"/>
      </rPr>
      <t>=</t>
    </r>
    <r>
      <rPr>
        <sz val="14"/>
        <color rgb="FFA31515"/>
        <rFont val="Consolas"/>
        <family val="3"/>
      </rPr>
      <t>"23656"</t>
    </r>
  </si>
  <si>
    <r>
      <t>y</t>
    </r>
    <r>
      <rPr>
        <sz val="14"/>
        <color rgb="FF000000"/>
        <rFont val="Consolas"/>
        <family val="3"/>
      </rPr>
      <t>=</t>
    </r>
    <r>
      <rPr>
        <sz val="14"/>
        <color rgb="FFA31515"/>
        <rFont val="Consolas"/>
        <family val="3"/>
      </rPr>
      <t>"18136"</t>
    </r>
  </si>
  <si>
    <r>
      <t>x</t>
    </r>
    <r>
      <rPr>
        <sz val="14"/>
        <color rgb="FF000000"/>
        <rFont val="Consolas"/>
        <family val="3"/>
      </rPr>
      <t>=</t>
    </r>
    <r>
      <rPr>
        <sz val="14"/>
        <color rgb="FFA31515"/>
        <rFont val="Consolas"/>
        <family val="3"/>
      </rPr>
      <t>"30740"</t>
    </r>
  </si>
  <si>
    <r>
      <t>y</t>
    </r>
    <r>
      <rPr>
        <sz val="14"/>
        <color rgb="FF000000"/>
        <rFont val="Consolas"/>
        <family val="3"/>
      </rPr>
      <t>=</t>
    </r>
    <r>
      <rPr>
        <sz val="14"/>
        <color rgb="FFA31515"/>
        <rFont val="Consolas"/>
        <family val="3"/>
      </rPr>
      <t>"23158"</t>
    </r>
  </si>
  <si>
    <r>
      <t>x</t>
    </r>
    <r>
      <rPr>
        <sz val="14"/>
        <color rgb="FF000000"/>
        <rFont val="Consolas"/>
        <family val="3"/>
      </rPr>
      <t>=</t>
    </r>
    <r>
      <rPr>
        <sz val="14"/>
        <color rgb="FFA31515"/>
        <rFont val="Consolas"/>
        <family val="3"/>
      </rPr>
      <t>"30777"</t>
    </r>
  </si>
  <si>
    <r>
      <t>y</t>
    </r>
    <r>
      <rPr>
        <sz val="14"/>
        <color rgb="FF000000"/>
        <rFont val="Consolas"/>
        <family val="3"/>
      </rPr>
      <t>=</t>
    </r>
    <r>
      <rPr>
        <sz val="14"/>
        <color rgb="FFA31515"/>
        <rFont val="Consolas"/>
        <family val="3"/>
      </rPr>
      <t>"19612"</t>
    </r>
  </si>
  <si>
    <r>
      <t>x</t>
    </r>
    <r>
      <rPr>
        <sz val="14"/>
        <color rgb="FF000000"/>
        <rFont val="Consolas"/>
        <family val="3"/>
      </rPr>
      <t>=</t>
    </r>
    <r>
      <rPr>
        <sz val="14"/>
        <color rgb="FFA31515"/>
        <rFont val="Consolas"/>
        <family val="3"/>
      </rPr>
      <t>"29292"</t>
    </r>
  </si>
  <si>
    <r>
      <t>y</t>
    </r>
    <r>
      <rPr>
        <sz val="14"/>
        <color rgb="FF000000"/>
        <rFont val="Consolas"/>
        <family val="3"/>
      </rPr>
      <t>=</t>
    </r>
    <r>
      <rPr>
        <sz val="14"/>
        <color rgb="FFA31515"/>
        <rFont val="Consolas"/>
        <family val="3"/>
      </rPr>
      <t>"22315"</t>
    </r>
  </si>
  <si>
    <r>
      <t>x</t>
    </r>
    <r>
      <rPr>
        <sz val="14"/>
        <color rgb="FF000000"/>
        <rFont val="Consolas"/>
        <family val="3"/>
      </rPr>
      <t>=</t>
    </r>
    <r>
      <rPr>
        <sz val="14"/>
        <color rgb="FFA31515"/>
        <rFont val="Consolas"/>
        <family val="3"/>
      </rPr>
      <t>"31174"</t>
    </r>
  </si>
  <si>
    <r>
      <t>y</t>
    </r>
    <r>
      <rPr>
        <sz val="14"/>
        <color rgb="FF000000"/>
        <rFont val="Consolas"/>
        <family val="3"/>
      </rPr>
      <t>=</t>
    </r>
    <r>
      <rPr>
        <sz val="14"/>
        <color rgb="FFA31515"/>
        <rFont val="Consolas"/>
        <family val="3"/>
      </rPr>
      <t>"22696"</t>
    </r>
  </si>
  <si>
    <r>
      <t>x</t>
    </r>
    <r>
      <rPr>
        <sz val="14"/>
        <color rgb="FF000000"/>
        <rFont val="Consolas"/>
        <family val="3"/>
      </rPr>
      <t>=</t>
    </r>
    <r>
      <rPr>
        <sz val="14"/>
        <color rgb="FFA31515"/>
        <rFont val="Consolas"/>
        <family val="3"/>
      </rPr>
      <t>"31620"</t>
    </r>
  </si>
  <si>
    <r>
      <t>y</t>
    </r>
    <r>
      <rPr>
        <sz val="14"/>
        <color rgb="FF000000"/>
        <rFont val="Consolas"/>
        <family val="3"/>
      </rPr>
      <t>=</t>
    </r>
    <r>
      <rPr>
        <sz val="14"/>
        <color rgb="FFA31515"/>
        <rFont val="Consolas"/>
        <family val="3"/>
      </rPr>
      <t>"22363"</t>
    </r>
  </si>
  <si>
    <r>
      <t>x</t>
    </r>
    <r>
      <rPr>
        <sz val="14"/>
        <color rgb="FF000000"/>
        <rFont val="Consolas"/>
        <family val="3"/>
      </rPr>
      <t>=</t>
    </r>
    <r>
      <rPr>
        <sz val="14"/>
        <color rgb="FFA31515"/>
        <rFont val="Consolas"/>
        <family val="3"/>
      </rPr>
      <t>"31742"</t>
    </r>
  </si>
  <si>
    <r>
      <t>y</t>
    </r>
    <r>
      <rPr>
        <sz val="14"/>
        <color rgb="FF000000"/>
        <rFont val="Consolas"/>
        <family val="3"/>
      </rPr>
      <t>=</t>
    </r>
    <r>
      <rPr>
        <sz val="14"/>
        <color rgb="FFA31515"/>
        <rFont val="Consolas"/>
        <family val="3"/>
      </rPr>
      <t>"18986"</t>
    </r>
  </si>
  <si>
    <r>
      <t>x</t>
    </r>
    <r>
      <rPr>
        <sz val="14"/>
        <color rgb="FF000000"/>
        <rFont val="Consolas"/>
        <family val="3"/>
      </rPr>
      <t>=</t>
    </r>
    <r>
      <rPr>
        <sz val="14"/>
        <color rgb="FFA31515"/>
        <rFont val="Consolas"/>
        <family val="3"/>
      </rPr>
      <t>"32070"</t>
    </r>
  </si>
  <si>
    <r>
      <t>y</t>
    </r>
    <r>
      <rPr>
        <sz val="14"/>
        <color rgb="FF000000"/>
        <rFont val="Consolas"/>
        <family val="3"/>
      </rPr>
      <t>=</t>
    </r>
    <r>
      <rPr>
        <sz val="14"/>
        <color rgb="FFA31515"/>
        <rFont val="Consolas"/>
        <family val="3"/>
      </rPr>
      <t>"21962"</t>
    </r>
  </si>
  <si>
    <r>
      <t>x</t>
    </r>
    <r>
      <rPr>
        <sz val="14"/>
        <color rgb="FF000000"/>
        <rFont val="Consolas"/>
        <family val="3"/>
      </rPr>
      <t>=</t>
    </r>
    <r>
      <rPr>
        <sz val="14"/>
        <color rgb="FFA31515"/>
        <rFont val="Consolas"/>
        <family val="3"/>
      </rPr>
      <t>"32251"</t>
    </r>
  </si>
  <si>
    <r>
      <t>y</t>
    </r>
    <r>
      <rPr>
        <sz val="14"/>
        <color rgb="FF000000"/>
        <rFont val="Consolas"/>
        <family val="3"/>
      </rPr>
      <t>=</t>
    </r>
    <r>
      <rPr>
        <sz val="14"/>
        <color rgb="FFA31515"/>
        <rFont val="Consolas"/>
        <family val="3"/>
      </rPr>
      <t>"21457"</t>
    </r>
  </si>
  <si>
    <r>
      <t>x</t>
    </r>
    <r>
      <rPr>
        <sz val="14"/>
        <color rgb="FF000000"/>
        <rFont val="Consolas"/>
        <family val="3"/>
      </rPr>
      <t>=</t>
    </r>
    <r>
      <rPr>
        <sz val="14"/>
        <color rgb="FFA31515"/>
        <rFont val="Consolas"/>
        <family val="3"/>
      </rPr>
      <t>"32194"</t>
    </r>
  </si>
  <si>
    <r>
      <t>y</t>
    </r>
    <r>
      <rPr>
        <sz val="14"/>
        <color rgb="FF000000"/>
        <rFont val="Consolas"/>
        <family val="3"/>
      </rPr>
      <t>=</t>
    </r>
    <r>
      <rPr>
        <sz val="14"/>
        <color rgb="FFA31515"/>
        <rFont val="Consolas"/>
        <family val="3"/>
      </rPr>
      <t>"18598"</t>
    </r>
  </si>
  <si>
    <r>
      <t>x</t>
    </r>
    <r>
      <rPr>
        <sz val="14"/>
        <color rgb="FF000000"/>
        <rFont val="Consolas"/>
        <family val="3"/>
      </rPr>
      <t>=</t>
    </r>
    <r>
      <rPr>
        <sz val="14"/>
        <color rgb="FFA31515"/>
        <rFont val="Consolas"/>
        <family val="3"/>
      </rPr>
      <t>"33454"</t>
    </r>
  </si>
  <si>
    <r>
      <t>y</t>
    </r>
    <r>
      <rPr>
        <sz val="14"/>
        <color rgb="FF000000"/>
        <rFont val="Consolas"/>
        <family val="3"/>
      </rPr>
      <t>=</t>
    </r>
    <r>
      <rPr>
        <sz val="14"/>
        <color rgb="FFA31515"/>
        <rFont val="Consolas"/>
        <family val="3"/>
      </rPr>
      <t>"19084"</t>
    </r>
  </si>
  <si>
    <r>
      <t>x</t>
    </r>
    <r>
      <rPr>
        <sz val="14"/>
        <color rgb="FF000000"/>
        <rFont val="Consolas"/>
        <family val="3"/>
      </rPr>
      <t>=</t>
    </r>
    <r>
      <rPr>
        <sz val="14"/>
        <color rgb="FFA31515"/>
        <rFont val="Consolas"/>
        <family val="3"/>
      </rPr>
      <t>"35784"</t>
    </r>
  </si>
  <si>
    <r>
      <t>y</t>
    </r>
    <r>
      <rPr>
        <sz val="14"/>
        <color rgb="FF000000"/>
        <rFont val="Consolas"/>
        <family val="3"/>
      </rPr>
      <t>=</t>
    </r>
    <r>
      <rPr>
        <sz val="14"/>
        <color rgb="FFA31515"/>
        <rFont val="Consolas"/>
        <family val="3"/>
      </rPr>
      <t>"21902"</t>
    </r>
  </si>
  <si>
    <r>
      <t>y</t>
    </r>
    <r>
      <rPr>
        <sz val="14"/>
        <color rgb="FF000000"/>
        <rFont val="Consolas"/>
        <family val="3"/>
      </rPr>
      <t>=</t>
    </r>
    <r>
      <rPr>
        <sz val="14"/>
        <color rgb="FFA31515"/>
        <rFont val="Consolas"/>
        <family val="3"/>
      </rPr>
      <t>"12545"</t>
    </r>
  </si>
  <si>
    <r>
      <t>x</t>
    </r>
    <r>
      <rPr>
        <sz val="14"/>
        <color rgb="FF000000"/>
        <rFont val="Consolas"/>
        <family val="3"/>
      </rPr>
      <t>=</t>
    </r>
    <r>
      <rPr>
        <sz val="14"/>
        <color rgb="FFA31515"/>
        <rFont val="Consolas"/>
        <family val="3"/>
      </rPr>
      <t>"35826"</t>
    </r>
  </si>
  <si>
    <r>
      <t>y</t>
    </r>
    <r>
      <rPr>
        <sz val="14"/>
        <color rgb="FF000000"/>
        <rFont val="Consolas"/>
        <family val="3"/>
      </rPr>
      <t>=</t>
    </r>
    <r>
      <rPr>
        <sz val="14"/>
        <color rgb="FFA31515"/>
        <rFont val="Consolas"/>
        <family val="3"/>
      </rPr>
      <t>"20806"</t>
    </r>
  </si>
  <si>
    <r>
      <t>x</t>
    </r>
    <r>
      <rPr>
        <sz val="14"/>
        <color rgb="FF000000"/>
        <rFont val="Consolas"/>
        <family val="3"/>
      </rPr>
      <t>=</t>
    </r>
    <r>
      <rPr>
        <sz val="14"/>
        <color rgb="FFA31515"/>
        <rFont val="Consolas"/>
        <family val="3"/>
      </rPr>
      <t>"35851"</t>
    </r>
  </si>
  <si>
    <r>
      <t>y</t>
    </r>
    <r>
      <rPr>
        <sz val="14"/>
        <color rgb="FF000000"/>
        <rFont val="Consolas"/>
        <family val="3"/>
      </rPr>
      <t>=</t>
    </r>
    <r>
      <rPr>
        <sz val="14"/>
        <color rgb="FFA31515"/>
        <rFont val="Consolas"/>
        <family val="3"/>
      </rPr>
      <t>"18494"</t>
    </r>
  </si>
  <si>
    <r>
      <t>x</t>
    </r>
    <r>
      <rPr>
        <sz val="14"/>
        <color rgb="FF000000"/>
        <rFont val="Consolas"/>
        <family val="3"/>
      </rPr>
      <t>=</t>
    </r>
    <r>
      <rPr>
        <sz val="14"/>
        <color rgb="FFA31515"/>
        <rFont val="Consolas"/>
        <family val="3"/>
      </rPr>
      <t>"33046"</t>
    </r>
  </si>
  <si>
    <r>
      <t>y</t>
    </r>
    <r>
      <rPr>
        <sz val="14"/>
        <color rgb="FF000000"/>
        <rFont val="Consolas"/>
        <family val="3"/>
      </rPr>
      <t>=</t>
    </r>
    <r>
      <rPr>
        <sz val="14"/>
        <color rgb="FFA31515"/>
        <rFont val="Consolas"/>
        <family val="3"/>
      </rPr>
      <t>"16777"</t>
    </r>
  </si>
  <si>
    <r>
      <t>x</t>
    </r>
    <r>
      <rPr>
        <sz val="14"/>
        <color rgb="FF000000"/>
        <rFont val="Consolas"/>
        <family val="3"/>
      </rPr>
      <t>=</t>
    </r>
    <r>
      <rPr>
        <sz val="14"/>
        <color rgb="FFA31515"/>
        <rFont val="Consolas"/>
        <family val="3"/>
      </rPr>
      <t>"35101"</t>
    </r>
  </si>
  <si>
    <r>
      <t>y</t>
    </r>
    <r>
      <rPr>
        <sz val="14"/>
        <color rgb="FF000000"/>
        <rFont val="Consolas"/>
        <family val="3"/>
      </rPr>
      <t>=</t>
    </r>
    <r>
      <rPr>
        <sz val="14"/>
        <color rgb="FFA31515"/>
        <rFont val="Consolas"/>
        <family val="3"/>
      </rPr>
      <t>"17408"</t>
    </r>
  </si>
  <si>
    <r>
      <t>x</t>
    </r>
    <r>
      <rPr>
        <sz val="14"/>
        <color rgb="FF000000"/>
        <rFont val="Consolas"/>
        <family val="3"/>
      </rPr>
      <t>=</t>
    </r>
    <r>
      <rPr>
        <sz val="14"/>
        <color rgb="FFA31515"/>
        <rFont val="Consolas"/>
        <family val="3"/>
      </rPr>
      <t>"37295"</t>
    </r>
  </si>
  <si>
    <r>
      <t>y</t>
    </r>
    <r>
      <rPr>
        <sz val="14"/>
        <color rgb="FF000000"/>
        <rFont val="Consolas"/>
        <family val="3"/>
      </rPr>
      <t>=</t>
    </r>
    <r>
      <rPr>
        <sz val="14"/>
        <color rgb="FFA31515"/>
        <rFont val="Consolas"/>
        <family val="3"/>
      </rPr>
      <t>"18685"</t>
    </r>
  </si>
  <si>
    <r>
      <t>x</t>
    </r>
    <r>
      <rPr>
        <sz val="14"/>
        <color rgb="FF000000"/>
        <rFont val="Consolas"/>
        <family val="3"/>
      </rPr>
      <t>=</t>
    </r>
    <r>
      <rPr>
        <sz val="14"/>
        <color rgb="FFA31515"/>
        <rFont val="Consolas"/>
        <family val="3"/>
      </rPr>
      <t>"3169"</t>
    </r>
  </si>
  <si>
    <r>
      <t>y</t>
    </r>
    <r>
      <rPr>
        <sz val="14"/>
        <color rgb="FF000000"/>
        <rFont val="Consolas"/>
        <family val="3"/>
      </rPr>
      <t>=</t>
    </r>
    <r>
      <rPr>
        <sz val="14"/>
        <color rgb="FFA31515"/>
        <rFont val="Consolas"/>
        <family val="3"/>
      </rPr>
      <t>"13281"</t>
    </r>
  </si>
  <si>
    <r>
      <t>x</t>
    </r>
    <r>
      <rPr>
        <sz val="14"/>
        <color rgb="FF000000"/>
        <rFont val="Consolas"/>
        <family val="3"/>
      </rPr>
      <t>=</t>
    </r>
    <r>
      <rPr>
        <sz val="14"/>
        <color rgb="FFA31515"/>
        <rFont val="Consolas"/>
        <family val="3"/>
      </rPr>
      <t>"36538"</t>
    </r>
  </si>
  <si>
    <r>
      <t>y</t>
    </r>
    <r>
      <rPr>
        <sz val="14"/>
        <color rgb="FF000000"/>
        <rFont val="Consolas"/>
        <family val="3"/>
      </rPr>
      <t>=</t>
    </r>
    <r>
      <rPr>
        <sz val="14"/>
        <color rgb="FFA31515"/>
        <rFont val="Consolas"/>
        <family val="3"/>
      </rPr>
      <t>"20266"</t>
    </r>
  </si>
  <si>
    <r>
      <t>x</t>
    </r>
    <r>
      <rPr>
        <sz val="14"/>
        <color rgb="FF000000"/>
        <rFont val="Consolas"/>
        <family val="3"/>
      </rPr>
      <t>=</t>
    </r>
    <r>
      <rPr>
        <sz val="14"/>
        <color rgb="FFA31515"/>
        <rFont val="Consolas"/>
        <family val="3"/>
      </rPr>
      <t>"36343"</t>
    </r>
  </si>
  <si>
    <r>
      <t>y</t>
    </r>
    <r>
      <rPr>
        <sz val="14"/>
        <color rgb="FF000000"/>
        <rFont val="Consolas"/>
        <family val="3"/>
      </rPr>
      <t>=</t>
    </r>
    <r>
      <rPr>
        <sz val="14"/>
        <color rgb="FFA31515"/>
        <rFont val="Consolas"/>
        <family val="3"/>
      </rPr>
      <t>"21392"</t>
    </r>
  </si>
  <si>
    <r>
      <t>y</t>
    </r>
    <r>
      <rPr>
        <sz val="14"/>
        <color rgb="FF000000"/>
        <rFont val="Consolas"/>
        <family val="3"/>
      </rPr>
      <t>=</t>
    </r>
    <r>
      <rPr>
        <sz val="14"/>
        <color rgb="FFA31515"/>
        <rFont val="Consolas"/>
        <family val="3"/>
      </rPr>
      <t>"16700"</t>
    </r>
  </si>
  <si>
    <r>
      <t>x</t>
    </r>
    <r>
      <rPr>
        <sz val="14"/>
        <color rgb="FF000000"/>
        <rFont val="Consolas"/>
        <family val="3"/>
      </rPr>
      <t>=</t>
    </r>
    <r>
      <rPr>
        <sz val="14"/>
        <color rgb="FFA31515"/>
        <rFont val="Consolas"/>
        <family val="3"/>
      </rPr>
      <t>"37499"</t>
    </r>
  </si>
  <si>
    <r>
      <t>y</t>
    </r>
    <r>
      <rPr>
        <sz val="14"/>
        <color rgb="FF000000"/>
        <rFont val="Consolas"/>
        <family val="3"/>
      </rPr>
      <t>=</t>
    </r>
    <r>
      <rPr>
        <sz val="14"/>
        <color rgb="FFA31515"/>
        <rFont val="Consolas"/>
        <family val="3"/>
      </rPr>
      <t>"19190"</t>
    </r>
  </si>
  <si>
    <r>
      <t>x</t>
    </r>
    <r>
      <rPr>
        <sz val="14"/>
        <color rgb="FF000000"/>
        <rFont val="Consolas"/>
        <family val="3"/>
      </rPr>
      <t>=</t>
    </r>
    <r>
      <rPr>
        <sz val="14"/>
        <color rgb="FFA31515"/>
        <rFont val="Consolas"/>
        <family val="3"/>
      </rPr>
      <t>"37808"</t>
    </r>
  </si>
  <si>
    <r>
      <t>y</t>
    </r>
    <r>
      <rPr>
        <sz val="14"/>
        <color rgb="FF000000"/>
        <rFont val="Consolas"/>
        <family val="3"/>
      </rPr>
      <t>=</t>
    </r>
    <r>
      <rPr>
        <sz val="14"/>
        <color rgb="FFA31515"/>
        <rFont val="Consolas"/>
        <family val="3"/>
      </rPr>
      <t>"19659"</t>
    </r>
  </si>
  <si>
    <r>
      <t>y</t>
    </r>
    <r>
      <rPr>
        <sz val="14"/>
        <color rgb="FF000000"/>
        <rFont val="Consolas"/>
        <family val="3"/>
      </rPr>
      <t>=</t>
    </r>
    <r>
      <rPr>
        <sz val="14"/>
        <color rgb="FFA31515"/>
        <rFont val="Consolas"/>
        <family val="3"/>
      </rPr>
      <t>"23911"</t>
    </r>
  </si>
  <si>
    <r>
      <t>y</t>
    </r>
    <r>
      <rPr>
        <sz val="14"/>
        <color rgb="FF000000"/>
        <rFont val="Consolas"/>
        <family val="3"/>
      </rPr>
      <t>=</t>
    </r>
    <r>
      <rPr>
        <sz val="14"/>
        <color rgb="FFA31515"/>
        <rFont val="Consolas"/>
        <family val="3"/>
      </rPr>
      <t>"16656"</t>
    </r>
  </si>
  <si>
    <r>
      <t>x</t>
    </r>
    <r>
      <rPr>
        <sz val="14"/>
        <color rgb="FF000000"/>
        <rFont val="Consolas"/>
        <family val="3"/>
      </rPr>
      <t>=</t>
    </r>
    <r>
      <rPr>
        <sz val="14"/>
        <color rgb="FFA31515"/>
        <rFont val="Consolas"/>
        <family val="3"/>
      </rPr>
      <t>"39021"</t>
    </r>
  </si>
  <si>
    <r>
      <t>y</t>
    </r>
    <r>
      <rPr>
        <sz val="14"/>
        <color rgb="FF000000"/>
        <rFont val="Consolas"/>
        <family val="3"/>
      </rPr>
      <t>=</t>
    </r>
    <r>
      <rPr>
        <sz val="14"/>
        <color rgb="FFA31515"/>
        <rFont val="Consolas"/>
        <family val="3"/>
      </rPr>
      <t>"23491"</t>
    </r>
  </si>
  <si>
    <r>
      <t>x</t>
    </r>
    <r>
      <rPr>
        <sz val="14"/>
        <color rgb="FF000000"/>
        <rFont val="Consolas"/>
        <family val="3"/>
      </rPr>
      <t>=</t>
    </r>
    <r>
      <rPr>
        <sz val="14"/>
        <color rgb="FFA31515"/>
        <rFont val="Consolas"/>
        <family val="3"/>
      </rPr>
      <t>"39846"</t>
    </r>
  </si>
  <si>
    <r>
      <t>y</t>
    </r>
    <r>
      <rPr>
        <sz val="14"/>
        <color rgb="FF000000"/>
        <rFont val="Consolas"/>
        <family val="3"/>
      </rPr>
      <t>=</t>
    </r>
    <r>
      <rPr>
        <sz val="14"/>
        <color rgb="FFA31515"/>
        <rFont val="Consolas"/>
        <family val="3"/>
      </rPr>
      <t>"20524"</t>
    </r>
  </si>
  <si>
    <r>
      <t>x</t>
    </r>
    <r>
      <rPr>
        <sz val="14"/>
        <color rgb="FF000000"/>
        <rFont val="Consolas"/>
        <family val="3"/>
      </rPr>
      <t>=</t>
    </r>
    <r>
      <rPr>
        <sz val="14"/>
        <color rgb="FFA31515"/>
        <rFont val="Consolas"/>
        <family val="3"/>
      </rPr>
      <t>"38750"</t>
    </r>
  </si>
  <si>
    <r>
      <t>y</t>
    </r>
    <r>
      <rPr>
        <sz val="14"/>
        <color rgb="FF000000"/>
        <rFont val="Consolas"/>
        <family val="3"/>
      </rPr>
      <t>=</t>
    </r>
    <r>
      <rPr>
        <sz val="14"/>
        <color rgb="FFA31515"/>
        <rFont val="Consolas"/>
        <family val="3"/>
      </rPr>
      <t>"22948"</t>
    </r>
  </si>
  <si>
    <r>
      <t>x</t>
    </r>
    <r>
      <rPr>
        <sz val="14"/>
        <color rgb="FF000000"/>
        <rFont val="Consolas"/>
        <family val="3"/>
      </rPr>
      <t>=</t>
    </r>
    <r>
      <rPr>
        <sz val="14"/>
        <color rgb="FFA31515"/>
        <rFont val="Consolas"/>
        <family val="3"/>
      </rPr>
      <t>"38848"</t>
    </r>
  </si>
  <si>
    <r>
      <t>y</t>
    </r>
    <r>
      <rPr>
        <sz val="14"/>
        <color rgb="FF000000"/>
        <rFont val="Consolas"/>
        <family val="3"/>
      </rPr>
      <t>=</t>
    </r>
    <r>
      <rPr>
        <sz val="14"/>
        <color rgb="FFA31515"/>
        <rFont val="Consolas"/>
        <family val="3"/>
      </rPr>
      <t>"19482"</t>
    </r>
  </si>
  <si>
    <r>
      <t>x</t>
    </r>
    <r>
      <rPr>
        <sz val="14"/>
        <color rgb="FF000000"/>
        <rFont val="Consolas"/>
        <family val="3"/>
      </rPr>
      <t>=</t>
    </r>
    <r>
      <rPr>
        <sz val="14"/>
        <color rgb="FFA31515"/>
        <rFont val="Consolas"/>
        <family val="3"/>
      </rPr>
      <t>"39784"</t>
    </r>
  </si>
  <si>
    <r>
      <t>y</t>
    </r>
    <r>
      <rPr>
        <sz val="14"/>
        <color rgb="FF000000"/>
        <rFont val="Consolas"/>
        <family val="3"/>
      </rPr>
      <t>=</t>
    </r>
    <r>
      <rPr>
        <sz val="14"/>
        <color rgb="FFA31515"/>
        <rFont val="Consolas"/>
        <family val="3"/>
      </rPr>
      <t>"21728"</t>
    </r>
  </si>
  <si>
    <r>
      <t>x</t>
    </r>
    <r>
      <rPr>
        <sz val="14"/>
        <color rgb="FF000000"/>
        <rFont val="Consolas"/>
        <family val="3"/>
      </rPr>
      <t>=</t>
    </r>
    <r>
      <rPr>
        <sz val="14"/>
        <color rgb="FFA31515"/>
        <rFont val="Consolas"/>
        <family val="3"/>
      </rPr>
      <t>"40024"</t>
    </r>
  </si>
  <si>
    <r>
      <t>y</t>
    </r>
    <r>
      <rPr>
        <sz val="14"/>
        <color rgb="FF000000"/>
        <rFont val="Consolas"/>
        <family val="3"/>
      </rPr>
      <t>=</t>
    </r>
    <r>
      <rPr>
        <sz val="14"/>
        <color rgb="FFA31515"/>
        <rFont val="Consolas"/>
        <family val="3"/>
      </rPr>
      <t>"21094"</t>
    </r>
  </si>
  <si>
    <r>
      <t>y</t>
    </r>
    <r>
      <rPr>
        <sz val="14"/>
        <color rgb="FF000000"/>
        <rFont val="Consolas"/>
        <family val="3"/>
      </rPr>
      <t>=</t>
    </r>
    <r>
      <rPr>
        <sz val="14"/>
        <color rgb="FFA31515"/>
        <rFont val="Consolas"/>
        <family val="3"/>
      </rPr>
      <t>"13215"</t>
    </r>
  </si>
  <si>
    <r>
      <t>y</t>
    </r>
    <r>
      <rPr>
        <sz val="14"/>
        <color rgb="FF000000"/>
        <rFont val="Consolas"/>
        <family val="3"/>
      </rPr>
      <t>=</t>
    </r>
    <r>
      <rPr>
        <sz val="14"/>
        <color rgb="FFA31515"/>
        <rFont val="Consolas"/>
        <family val="3"/>
      </rPr>
      <t>"12890"</t>
    </r>
  </si>
  <si>
    <r>
      <t>x</t>
    </r>
    <r>
      <rPr>
        <sz val="14"/>
        <color rgb="FF000000"/>
        <rFont val="Consolas"/>
        <family val="3"/>
      </rPr>
      <t>=</t>
    </r>
    <r>
      <rPr>
        <sz val="14"/>
        <color rgb="FFA31515"/>
        <rFont val="Consolas"/>
        <family val="3"/>
      </rPr>
      <t>"11093"</t>
    </r>
  </si>
  <si>
    <r>
      <t>y</t>
    </r>
    <r>
      <rPr>
        <sz val="14"/>
        <color rgb="FF000000"/>
        <rFont val="Consolas"/>
        <family val="3"/>
      </rPr>
      <t>=</t>
    </r>
    <r>
      <rPr>
        <sz val="14"/>
        <color rgb="FFA31515"/>
        <rFont val="Consolas"/>
        <family val="3"/>
      </rPr>
      <t>"18906"</t>
    </r>
  </si>
  <si>
    <r>
      <t>x</t>
    </r>
    <r>
      <rPr>
        <sz val="14"/>
        <color rgb="FF000000"/>
        <rFont val="Consolas"/>
        <family val="3"/>
      </rPr>
      <t>=</t>
    </r>
    <r>
      <rPr>
        <sz val="14"/>
        <color rgb="FFA31515"/>
        <rFont val="Consolas"/>
        <family val="3"/>
      </rPr>
      <t>"7069"</t>
    </r>
  </si>
  <si>
    <r>
      <t>y</t>
    </r>
    <r>
      <rPr>
        <sz val="14"/>
        <color rgb="FF000000"/>
        <rFont val="Consolas"/>
        <family val="3"/>
      </rPr>
      <t>=</t>
    </r>
    <r>
      <rPr>
        <sz val="14"/>
        <color rgb="FFA31515"/>
        <rFont val="Consolas"/>
        <family val="3"/>
      </rPr>
      <t>"19367"</t>
    </r>
  </si>
  <si>
    <r>
      <t>y</t>
    </r>
    <r>
      <rPr>
        <sz val="14"/>
        <color rgb="FF000000"/>
        <rFont val="Consolas"/>
        <family val="3"/>
      </rPr>
      <t>=</t>
    </r>
    <r>
      <rPr>
        <sz val="14"/>
        <color rgb="FFA31515"/>
        <rFont val="Consolas"/>
        <family val="3"/>
      </rPr>
      <t>"14692"</t>
    </r>
  </si>
  <si>
    <r>
      <t>y</t>
    </r>
    <r>
      <rPr>
        <sz val="14"/>
        <color rgb="FF000000"/>
        <rFont val="Consolas"/>
        <family val="3"/>
      </rPr>
      <t>=</t>
    </r>
    <r>
      <rPr>
        <sz val="14"/>
        <color rgb="FFA31515"/>
        <rFont val="Consolas"/>
        <family val="3"/>
      </rPr>
      <t>"15013"</t>
    </r>
  </si>
  <si>
    <r>
      <t>y</t>
    </r>
    <r>
      <rPr>
        <sz val="14"/>
        <color rgb="FF000000"/>
        <rFont val="Consolas"/>
        <family val="3"/>
      </rPr>
      <t>=</t>
    </r>
    <r>
      <rPr>
        <sz val="14"/>
        <color rgb="FFA31515"/>
        <rFont val="Consolas"/>
        <family val="3"/>
      </rPr>
      <t>"14091"</t>
    </r>
  </si>
  <si>
    <r>
      <t>y</t>
    </r>
    <r>
      <rPr>
        <sz val="14"/>
        <color rgb="FF000000"/>
        <rFont val="Consolas"/>
        <family val="3"/>
      </rPr>
      <t>=</t>
    </r>
    <r>
      <rPr>
        <sz val="14"/>
        <color rgb="FFA31515"/>
        <rFont val="Consolas"/>
        <family val="3"/>
      </rPr>
      <t>"10147"</t>
    </r>
  </si>
  <si>
    <r>
      <t>y</t>
    </r>
    <r>
      <rPr>
        <sz val="14"/>
        <color rgb="FF000000"/>
        <rFont val="Consolas"/>
        <family val="3"/>
      </rPr>
      <t>=</t>
    </r>
    <r>
      <rPr>
        <sz val="14"/>
        <color rgb="FFA31515"/>
        <rFont val="Consolas"/>
        <family val="3"/>
      </rPr>
      <t>"12260"</t>
    </r>
  </si>
  <si>
    <r>
      <t>x</t>
    </r>
    <r>
      <rPr>
        <sz val="14"/>
        <color rgb="FF000000"/>
        <rFont val="Consolas"/>
        <family val="3"/>
      </rPr>
      <t>=</t>
    </r>
    <r>
      <rPr>
        <sz val="14"/>
        <color rgb="FFA31515"/>
        <rFont val="Consolas"/>
        <family val="3"/>
      </rPr>
      <t>"8879"</t>
    </r>
  </si>
  <si>
    <r>
      <t>y</t>
    </r>
    <r>
      <rPr>
        <sz val="14"/>
        <color rgb="FF000000"/>
        <rFont val="Consolas"/>
        <family val="3"/>
      </rPr>
      <t>=</t>
    </r>
    <r>
      <rPr>
        <sz val="14"/>
        <color rgb="FFA31515"/>
        <rFont val="Consolas"/>
        <family val="3"/>
      </rPr>
      <t>"17693"</t>
    </r>
  </si>
  <si>
    <r>
      <t>y</t>
    </r>
    <r>
      <rPr>
        <sz val="14"/>
        <color rgb="FF000000"/>
        <rFont val="Consolas"/>
        <family val="3"/>
      </rPr>
      <t>=</t>
    </r>
    <r>
      <rPr>
        <sz val="14"/>
        <color rgb="FFA31515"/>
        <rFont val="Consolas"/>
        <family val="3"/>
      </rPr>
      <t>"19166"</t>
    </r>
  </si>
  <si>
    <r>
      <t>x</t>
    </r>
    <r>
      <rPr>
        <sz val="14"/>
        <color rgb="FF000000"/>
        <rFont val="Consolas"/>
        <family val="3"/>
      </rPr>
      <t>=</t>
    </r>
    <r>
      <rPr>
        <sz val="14"/>
        <color rgb="FFA31515"/>
        <rFont val="Consolas"/>
        <family val="3"/>
      </rPr>
      <t>"3732"</t>
    </r>
  </si>
  <si>
    <r>
      <t>y</t>
    </r>
    <r>
      <rPr>
        <sz val="14"/>
        <color rgb="FF000000"/>
        <rFont val="Consolas"/>
        <family val="3"/>
      </rPr>
      <t>=</t>
    </r>
    <r>
      <rPr>
        <sz val="14"/>
        <color rgb="FFA31515"/>
        <rFont val="Consolas"/>
        <family val="3"/>
      </rPr>
      <t>"15009"</t>
    </r>
  </si>
  <si>
    <r>
      <t>y</t>
    </r>
    <r>
      <rPr>
        <sz val="14"/>
        <color rgb="FF000000"/>
        <rFont val="Consolas"/>
        <family val="3"/>
      </rPr>
      <t>=</t>
    </r>
    <r>
      <rPr>
        <sz val="14"/>
        <color rgb="FFA31515"/>
        <rFont val="Consolas"/>
        <family val="3"/>
      </rPr>
      <t>"13556"</t>
    </r>
  </si>
  <si>
    <r>
      <t>y</t>
    </r>
    <r>
      <rPr>
        <sz val="14"/>
        <color rgb="FF000000"/>
        <rFont val="Consolas"/>
        <family val="3"/>
      </rPr>
      <t>=</t>
    </r>
    <r>
      <rPr>
        <sz val="14"/>
        <color rgb="FFA31515"/>
        <rFont val="Consolas"/>
        <family val="3"/>
      </rPr>
      <t>"12986"</t>
    </r>
  </si>
  <si>
    <r>
      <t>x</t>
    </r>
    <r>
      <rPr>
        <sz val="14"/>
        <color rgb="FF000000"/>
        <rFont val="Consolas"/>
        <family val="3"/>
      </rPr>
      <t>=</t>
    </r>
    <r>
      <rPr>
        <sz val="14"/>
        <color rgb="FFA31515"/>
        <rFont val="Consolas"/>
        <family val="3"/>
      </rPr>
      <t>"11990"</t>
    </r>
  </si>
  <si>
    <r>
      <t>y</t>
    </r>
    <r>
      <rPr>
        <sz val="14"/>
        <color rgb="FF000000"/>
        <rFont val="Consolas"/>
        <family val="3"/>
      </rPr>
      <t>=</t>
    </r>
    <r>
      <rPr>
        <sz val="14"/>
        <color rgb="FFA31515"/>
        <rFont val="Consolas"/>
        <family val="3"/>
      </rPr>
      <t>"20164"</t>
    </r>
  </si>
  <si>
    <r>
      <t>x</t>
    </r>
    <r>
      <rPr>
        <sz val="14"/>
        <color rgb="FF000000"/>
        <rFont val="Consolas"/>
        <family val="3"/>
      </rPr>
      <t>=</t>
    </r>
    <r>
      <rPr>
        <sz val="14"/>
        <color rgb="FFA31515"/>
        <rFont val="Consolas"/>
        <family val="3"/>
      </rPr>
      <t>"8309"</t>
    </r>
  </si>
  <si>
    <r>
      <t>y</t>
    </r>
    <r>
      <rPr>
        <sz val="14"/>
        <color rgb="FF000000"/>
        <rFont val="Consolas"/>
        <family val="3"/>
      </rPr>
      <t>=</t>
    </r>
    <r>
      <rPr>
        <sz val="14"/>
        <color rgb="FFA31515"/>
        <rFont val="Consolas"/>
        <family val="3"/>
      </rPr>
      <t>"15956"</t>
    </r>
  </si>
  <si>
    <r>
      <t>y</t>
    </r>
    <r>
      <rPr>
        <sz val="14"/>
        <color rgb="FF000000"/>
        <rFont val="Consolas"/>
        <family val="3"/>
      </rPr>
      <t>=</t>
    </r>
    <r>
      <rPr>
        <sz val="14"/>
        <color rgb="FFA31515"/>
        <rFont val="Consolas"/>
        <family val="3"/>
      </rPr>
      <t>"14544"</t>
    </r>
  </si>
  <si>
    <r>
      <t>y</t>
    </r>
    <r>
      <rPr>
        <sz val="14"/>
        <color rgb="FF000000"/>
        <rFont val="Consolas"/>
        <family val="3"/>
      </rPr>
      <t>=</t>
    </r>
    <r>
      <rPr>
        <sz val="14"/>
        <color rgb="FFA31515"/>
        <rFont val="Consolas"/>
        <family val="3"/>
      </rPr>
      <t>"15452"</t>
    </r>
  </si>
  <si>
    <r>
      <t>y</t>
    </r>
    <r>
      <rPr>
        <sz val="14"/>
        <color rgb="FF000000"/>
        <rFont val="Consolas"/>
        <family val="3"/>
      </rPr>
      <t>=</t>
    </r>
    <r>
      <rPr>
        <sz val="14"/>
        <color rgb="FFA31515"/>
        <rFont val="Consolas"/>
        <family val="3"/>
      </rPr>
      <t>"18858"</t>
    </r>
  </si>
  <si>
    <r>
      <t>y</t>
    </r>
    <r>
      <rPr>
        <sz val="14"/>
        <color rgb="FF000000"/>
        <rFont val="Consolas"/>
        <family val="3"/>
      </rPr>
      <t>=</t>
    </r>
    <r>
      <rPr>
        <sz val="14"/>
        <color rgb="FFA31515"/>
        <rFont val="Consolas"/>
        <family val="3"/>
      </rPr>
      <t>"16125"</t>
    </r>
  </si>
  <si>
    <r>
      <t>x</t>
    </r>
    <r>
      <rPr>
        <sz val="14"/>
        <color rgb="FF000000"/>
        <rFont val="Consolas"/>
        <family val="3"/>
      </rPr>
      <t>=</t>
    </r>
    <r>
      <rPr>
        <sz val="14"/>
        <color rgb="FFA31515"/>
        <rFont val="Consolas"/>
        <family val="3"/>
      </rPr>
      <t>"11028"</t>
    </r>
  </si>
  <si>
    <r>
      <t>y</t>
    </r>
    <r>
      <rPr>
        <sz val="14"/>
        <color rgb="FF000000"/>
        <rFont val="Consolas"/>
        <family val="3"/>
      </rPr>
      <t>=</t>
    </r>
    <r>
      <rPr>
        <sz val="14"/>
        <color rgb="FFA31515"/>
        <rFont val="Consolas"/>
        <family val="3"/>
      </rPr>
      <t>"15178"</t>
    </r>
  </si>
  <si>
    <r>
      <t>y</t>
    </r>
    <r>
      <rPr>
        <sz val="14"/>
        <color rgb="FF000000"/>
        <rFont val="Consolas"/>
        <family val="3"/>
      </rPr>
      <t>=</t>
    </r>
    <r>
      <rPr>
        <sz val="14"/>
        <color rgb="FFA31515"/>
        <rFont val="Consolas"/>
        <family val="3"/>
      </rPr>
      <t>"18259"</t>
    </r>
  </si>
  <si>
    <r>
      <t>y</t>
    </r>
    <r>
      <rPr>
        <sz val="14"/>
        <color rgb="FF000000"/>
        <rFont val="Consolas"/>
        <family val="3"/>
      </rPr>
      <t>=</t>
    </r>
    <r>
      <rPr>
        <sz val="14"/>
        <color rgb="FFA31515"/>
        <rFont val="Consolas"/>
        <family val="3"/>
      </rPr>
      <t>"12273"</t>
    </r>
  </si>
  <si>
    <r>
      <t>y</t>
    </r>
    <r>
      <rPr>
        <sz val="14"/>
        <color rgb="FF000000"/>
        <rFont val="Consolas"/>
        <family val="3"/>
      </rPr>
      <t>=</t>
    </r>
    <r>
      <rPr>
        <sz val="14"/>
        <color rgb="FFA31515"/>
        <rFont val="Consolas"/>
        <family val="3"/>
      </rPr>
      <t>"18499"</t>
    </r>
  </si>
  <si>
    <r>
      <t>y</t>
    </r>
    <r>
      <rPr>
        <sz val="14"/>
        <color rgb="FF000000"/>
        <rFont val="Consolas"/>
        <family val="3"/>
      </rPr>
      <t>=</t>
    </r>
    <r>
      <rPr>
        <sz val="14"/>
        <color rgb="FFA31515"/>
        <rFont val="Consolas"/>
        <family val="3"/>
      </rPr>
      <t>"21876"</t>
    </r>
  </si>
  <si>
    <r>
      <t>x</t>
    </r>
    <r>
      <rPr>
        <sz val="14"/>
        <color rgb="FF000000"/>
        <rFont val="Consolas"/>
        <family val="3"/>
      </rPr>
      <t>=</t>
    </r>
    <r>
      <rPr>
        <sz val="14"/>
        <color rgb="FFA31515"/>
        <rFont val="Consolas"/>
        <family val="3"/>
      </rPr>
      <t>"388"</t>
    </r>
  </si>
  <si>
    <r>
      <t>y</t>
    </r>
    <r>
      <rPr>
        <sz val="14"/>
        <color rgb="FF000000"/>
        <rFont val="Consolas"/>
        <family val="3"/>
      </rPr>
      <t>=</t>
    </r>
    <r>
      <rPr>
        <sz val="14"/>
        <color rgb="FFA31515"/>
        <rFont val="Consolas"/>
        <family val="3"/>
      </rPr>
      <t>"14334"</t>
    </r>
  </si>
  <si>
    <r>
      <t>x</t>
    </r>
    <r>
      <rPr>
        <sz val="14"/>
        <color rgb="FF000000"/>
        <rFont val="Consolas"/>
        <family val="3"/>
      </rPr>
      <t>=</t>
    </r>
    <r>
      <rPr>
        <sz val="14"/>
        <color rgb="FFA31515"/>
        <rFont val="Consolas"/>
        <family val="3"/>
      </rPr>
      <t>"5106"</t>
    </r>
  </si>
  <si>
    <r>
      <t>y</t>
    </r>
    <r>
      <rPr>
        <sz val="14"/>
        <color rgb="FF000000"/>
        <rFont val="Consolas"/>
        <family val="3"/>
      </rPr>
      <t>=</t>
    </r>
    <r>
      <rPr>
        <sz val="14"/>
        <color rgb="FFA31515"/>
        <rFont val="Consolas"/>
        <family val="3"/>
      </rPr>
      <t>"14207"</t>
    </r>
  </si>
  <si>
    <r>
      <t>x</t>
    </r>
    <r>
      <rPr>
        <sz val="14"/>
        <color rgb="FF000000"/>
        <rFont val="Consolas"/>
        <family val="3"/>
      </rPr>
      <t>=</t>
    </r>
    <r>
      <rPr>
        <sz val="14"/>
        <color rgb="FFA31515"/>
        <rFont val="Consolas"/>
        <family val="3"/>
      </rPr>
      <t>"25077"</t>
    </r>
  </si>
  <si>
    <r>
      <t>y</t>
    </r>
    <r>
      <rPr>
        <sz val="14"/>
        <color rgb="FF000000"/>
        <rFont val="Consolas"/>
        <family val="3"/>
      </rPr>
      <t>=</t>
    </r>
    <r>
      <rPr>
        <sz val="14"/>
        <color rgb="FFA31515"/>
        <rFont val="Consolas"/>
        <family val="3"/>
      </rPr>
      <t>"14819"</t>
    </r>
  </si>
  <si>
    <r>
      <t>y</t>
    </r>
    <r>
      <rPr>
        <sz val="14"/>
        <color rgb="FF000000"/>
        <rFont val="Consolas"/>
        <family val="3"/>
      </rPr>
      <t>=</t>
    </r>
    <r>
      <rPr>
        <sz val="14"/>
        <color rgb="FFA31515"/>
        <rFont val="Consolas"/>
        <family val="3"/>
      </rPr>
      <t>"19300"</t>
    </r>
  </si>
  <si>
    <r>
      <t>x</t>
    </r>
    <r>
      <rPr>
        <sz val="14"/>
        <color rgb="FF000000"/>
        <rFont val="Consolas"/>
        <family val="3"/>
      </rPr>
      <t>=</t>
    </r>
    <r>
      <rPr>
        <sz val="14"/>
        <color rgb="FFA31515"/>
        <rFont val="Consolas"/>
        <family val="3"/>
      </rPr>
      <t>"14164"</t>
    </r>
  </si>
  <si>
    <r>
      <t>y</t>
    </r>
    <r>
      <rPr>
        <sz val="14"/>
        <color rgb="FF000000"/>
        <rFont val="Consolas"/>
        <family val="3"/>
      </rPr>
      <t>=</t>
    </r>
    <r>
      <rPr>
        <sz val="14"/>
        <color rgb="FFA31515"/>
        <rFont val="Consolas"/>
        <family val="3"/>
      </rPr>
      <t>"17638"</t>
    </r>
  </si>
  <si>
    <r>
      <t>x</t>
    </r>
    <r>
      <rPr>
        <sz val="14"/>
        <color rgb="FF000000"/>
        <rFont val="Consolas"/>
        <family val="3"/>
      </rPr>
      <t>=</t>
    </r>
    <r>
      <rPr>
        <sz val="14"/>
        <color rgb="FFA31515"/>
        <rFont val="Consolas"/>
        <family val="3"/>
      </rPr>
      <t>"21396"</t>
    </r>
  </si>
  <si>
    <r>
      <t>y</t>
    </r>
    <r>
      <rPr>
        <sz val="14"/>
        <color rgb="FF000000"/>
        <rFont val="Consolas"/>
        <family val="3"/>
      </rPr>
      <t>=</t>
    </r>
    <r>
      <rPr>
        <sz val="14"/>
        <color rgb="FFA31515"/>
        <rFont val="Consolas"/>
        <family val="3"/>
      </rPr>
      <t>"17740"</t>
    </r>
  </si>
  <si>
    <r>
      <t>x</t>
    </r>
    <r>
      <rPr>
        <sz val="14"/>
        <color rgb="FF000000"/>
        <rFont val="Consolas"/>
        <family val="3"/>
      </rPr>
      <t>=</t>
    </r>
    <r>
      <rPr>
        <sz val="14"/>
        <color rgb="FFA31515"/>
        <rFont val="Consolas"/>
        <family val="3"/>
      </rPr>
      <t>"21436"</t>
    </r>
  </si>
  <si>
    <r>
      <t>y</t>
    </r>
    <r>
      <rPr>
        <sz val="14"/>
        <color rgb="FF000000"/>
        <rFont val="Consolas"/>
        <family val="3"/>
      </rPr>
      <t>=</t>
    </r>
    <r>
      <rPr>
        <sz val="14"/>
        <color rgb="FFA31515"/>
        <rFont val="Consolas"/>
        <family val="3"/>
      </rPr>
      <t>"19528"</t>
    </r>
  </si>
  <si>
    <r>
      <t>x</t>
    </r>
    <r>
      <rPr>
        <sz val="14"/>
        <color rgb="FF000000"/>
        <rFont val="Consolas"/>
        <family val="3"/>
      </rPr>
      <t>=</t>
    </r>
    <r>
      <rPr>
        <sz val="14"/>
        <color rgb="FFA31515"/>
        <rFont val="Consolas"/>
        <family val="3"/>
      </rPr>
      <t>"28554"</t>
    </r>
  </si>
  <si>
    <r>
      <t>y</t>
    </r>
    <r>
      <rPr>
        <sz val="14"/>
        <color rgb="FF000000"/>
        <rFont val="Consolas"/>
        <family val="3"/>
      </rPr>
      <t>=</t>
    </r>
    <r>
      <rPr>
        <sz val="14"/>
        <color rgb="FFA31515"/>
        <rFont val="Consolas"/>
        <family val="3"/>
      </rPr>
      <t>"25533"</t>
    </r>
  </si>
  <si>
    <r>
      <t>x</t>
    </r>
    <r>
      <rPr>
        <sz val="14"/>
        <color rgb="FF000000"/>
        <rFont val="Consolas"/>
        <family val="3"/>
      </rPr>
      <t>=</t>
    </r>
    <r>
      <rPr>
        <sz val="14"/>
        <color rgb="FFA31515"/>
        <rFont val="Consolas"/>
        <family val="3"/>
      </rPr>
      <t>"37956"</t>
    </r>
  </si>
  <si>
    <r>
      <t>y</t>
    </r>
    <r>
      <rPr>
        <sz val="14"/>
        <color rgb="FF000000"/>
        <rFont val="Consolas"/>
        <family val="3"/>
      </rPr>
      <t>=</t>
    </r>
    <r>
      <rPr>
        <sz val="14"/>
        <color rgb="FFA31515"/>
        <rFont val="Consolas"/>
        <family val="3"/>
      </rPr>
      <t>"21637"</t>
    </r>
  </si>
  <si>
    <r>
      <t>x</t>
    </r>
    <r>
      <rPr>
        <sz val="14"/>
        <color rgb="FF000000"/>
        <rFont val="Consolas"/>
        <family val="3"/>
      </rPr>
      <t>=</t>
    </r>
    <r>
      <rPr>
        <sz val="14"/>
        <color rgb="FFA31515"/>
        <rFont val="Consolas"/>
        <family val="3"/>
      </rPr>
      <t>"36470"</t>
    </r>
  </si>
  <si>
    <r>
      <t>y</t>
    </r>
    <r>
      <rPr>
        <sz val="14"/>
        <color rgb="FF000000"/>
        <rFont val="Consolas"/>
        <family val="3"/>
      </rPr>
      <t>=</t>
    </r>
    <r>
      <rPr>
        <sz val="14"/>
        <color rgb="FFA31515"/>
        <rFont val="Consolas"/>
        <family val="3"/>
      </rPr>
      <t>"23276"</t>
    </r>
  </si>
  <si>
    <r>
      <t>x</t>
    </r>
    <r>
      <rPr>
        <sz val="14"/>
        <color rgb="FF000000"/>
        <rFont val="Consolas"/>
        <family val="3"/>
      </rPr>
      <t>=</t>
    </r>
    <r>
      <rPr>
        <sz val="14"/>
        <color rgb="FFA31515"/>
        <rFont val="Consolas"/>
        <family val="3"/>
      </rPr>
      <t>"20174"</t>
    </r>
  </si>
  <si>
    <r>
      <t>x</t>
    </r>
    <r>
      <rPr>
        <sz val="14"/>
        <color rgb="FF000000"/>
        <rFont val="Consolas"/>
        <family val="3"/>
      </rPr>
      <t>=</t>
    </r>
    <r>
      <rPr>
        <sz val="14"/>
        <color rgb="FFA31515"/>
        <rFont val="Consolas"/>
        <family val="3"/>
      </rPr>
      <t>"20170"</t>
    </r>
  </si>
  <si>
    <r>
      <t>y</t>
    </r>
    <r>
      <rPr>
        <sz val="14"/>
        <color rgb="FF000000"/>
        <rFont val="Consolas"/>
        <family val="3"/>
      </rPr>
      <t>=</t>
    </r>
    <r>
      <rPr>
        <sz val="14"/>
        <color rgb="FFA31515"/>
        <rFont val="Consolas"/>
        <family val="3"/>
      </rPr>
      <t>"11130"</t>
    </r>
  </si>
  <si>
    <r>
      <t>x</t>
    </r>
    <r>
      <rPr>
        <sz val="14"/>
        <color rgb="FF000000"/>
        <rFont val="Consolas"/>
        <family val="3"/>
      </rPr>
      <t>=</t>
    </r>
    <r>
      <rPr>
        <sz val="14"/>
        <color rgb="FFA31515"/>
        <rFont val="Consolas"/>
        <family val="3"/>
      </rPr>
      <t>"17002"</t>
    </r>
  </si>
  <si>
    <r>
      <t>y</t>
    </r>
    <r>
      <rPr>
        <sz val="14"/>
        <color rgb="FF000000"/>
        <rFont val="Consolas"/>
        <family val="3"/>
      </rPr>
      <t>=</t>
    </r>
    <r>
      <rPr>
        <sz val="14"/>
        <color rgb="FFA31515"/>
        <rFont val="Consolas"/>
        <family val="3"/>
      </rPr>
      <t>"15788"</t>
    </r>
  </si>
  <si>
    <r>
      <t>y</t>
    </r>
    <r>
      <rPr>
        <sz val="14"/>
        <color rgb="FF000000"/>
        <rFont val="Consolas"/>
        <family val="3"/>
      </rPr>
      <t>=</t>
    </r>
    <r>
      <rPr>
        <sz val="14"/>
        <color rgb="FFA31515"/>
        <rFont val="Consolas"/>
        <family val="3"/>
      </rPr>
      <t>"18555"</t>
    </r>
  </si>
  <si>
    <r>
      <t>y</t>
    </r>
    <r>
      <rPr>
        <sz val="14"/>
        <color rgb="FF000000"/>
        <rFont val="Consolas"/>
        <family val="3"/>
      </rPr>
      <t>=</t>
    </r>
    <r>
      <rPr>
        <sz val="14"/>
        <color rgb="FFA31515"/>
        <rFont val="Consolas"/>
        <family val="3"/>
      </rPr>
      <t>"19121"</t>
    </r>
  </si>
  <si>
    <r>
      <t>y</t>
    </r>
    <r>
      <rPr>
        <sz val="14"/>
        <color rgb="FF000000"/>
        <rFont val="Consolas"/>
        <family val="3"/>
      </rPr>
      <t>=</t>
    </r>
    <r>
      <rPr>
        <sz val="14"/>
        <color rgb="FFA31515"/>
        <rFont val="Consolas"/>
        <family val="3"/>
      </rPr>
      <t>"10318"</t>
    </r>
  </si>
  <si>
    <r>
      <t>y</t>
    </r>
    <r>
      <rPr>
        <sz val="14"/>
        <color rgb="FF000000"/>
        <rFont val="Consolas"/>
        <family val="3"/>
      </rPr>
      <t>=</t>
    </r>
    <r>
      <rPr>
        <sz val="14"/>
        <color rgb="FFA31515"/>
        <rFont val="Consolas"/>
        <family val="3"/>
      </rPr>
      <t>"10615"</t>
    </r>
  </si>
  <si>
    <t>Mount Garizin</t>
  </si>
  <si>
    <t>x='1099'</t>
  </si>
  <si>
    <t>x='3472'</t>
  </si>
  <si>
    <t>y='3723'</t>
  </si>
  <si>
    <t>x='4940'</t>
  </si>
  <si>
    <t>x='5680'</t>
  </si>
  <si>
    <t>y='7755'</t>
  </si>
  <si>
    <t>x='2340'</t>
  </si>
  <si>
    <t>x="1586"</t>
  </si>
  <si>
    <t>x="8340"</t>
  </si>
  <si>
    <t>y="8349"</t>
  </si>
  <si>
    <t>y="1595"</t>
  </si>
  <si>
    <t>x="491"</t>
  </si>
  <si>
    <t>x="6310"</t>
  </si>
  <si>
    <t>x="6073"</t>
  </si>
  <si>
    <t>y="8348"</t>
  </si>
  <si>
    <t>x="1841"</t>
  </si>
  <si>
    <t>y="8234"</t>
  </si>
  <si>
    <t>x="8306"</t>
  </si>
  <si>
    <t>x="6184"</t>
  </si>
  <si>
    <t>x="9738"</t>
  </si>
  <si>
    <t>x="8253"</t>
  </si>
  <si>
    <t>x="4669"</t>
  </si>
  <si>
    <t>x="6303"</t>
  </si>
  <si>
    <t>y="5797"</t>
  </si>
  <si>
    <t>x="9591"</t>
  </si>
  <si>
    <t>y="3652"</t>
  </si>
  <si>
    <t>x="3464"</t>
  </si>
  <si>
    <t>x="6325"</t>
  </si>
  <si>
    <t>x="5941"</t>
  </si>
  <si>
    <t>x="8766"</t>
  </si>
  <si>
    <t>x="5816"</t>
  </si>
  <si>
    <t>x="6740"</t>
  </si>
  <si>
    <t>x="9930"</t>
  </si>
  <si>
    <t>x="5248"</t>
  </si>
  <si>
    <t>y="2731"</t>
  </si>
  <si>
    <t>x="8748"</t>
  </si>
  <si>
    <t>x="7894"</t>
  </si>
  <si>
    <t>x="6626"</t>
  </si>
  <si>
    <t>x="8945"</t>
  </si>
  <si>
    <t>x="2694"</t>
  </si>
  <si>
    <t>x="7168"</t>
  </si>
  <si>
    <t>y="6105"</t>
  </si>
  <si>
    <t>y="7469"</t>
  </si>
  <si>
    <t>x="7827"</t>
  </si>
  <si>
    <t>y="9895"</t>
  </si>
  <si>
    <t>x="1540"</t>
  </si>
  <si>
    <t>x="5535"</t>
  </si>
  <si>
    <t>x="4456"</t>
  </si>
  <si>
    <t>y="1409"</t>
  </si>
  <si>
    <t>x="5574"</t>
  </si>
  <si>
    <t>y="9667"</t>
  </si>
  <si>
    <t>x="7358"</t>
  </si>
  <si>
    <t>x="2614"</t>
  </si>
  <si>
    <t>x="8225"</t>
  </si>
  <si>
    <t>y="8395"</t>
  </si>
  <si>
    <t>x="9153"</t>
  </si>
  <si>
    <t>x="1234"</t>
  </si>
  <si>
    <t>x="6738"</t>
  </si>
  <si>
    <t>x="9958"</t>
  </si>
  <si>
    <t>y="5913"</t>
  </si>
  <si>
    <t>y="3064"</t>
  </si>
  <si>
    <t>x="8412"</t>
  </si>
  <si>
    <t>x="2148"</t>
  </si>
  <si>
    <t>Jordan River</t>
  </si>
  <si>
    <t>Aialamon</t>
  </si>
  <si>
    <t>placeX</t>
  </si>
  <si>
    <t>placeY</t>
  </si>
  <si>
    <t>x='1338'</t>
  </si>
  <si>
    <t>Quellen</t>
  </si>
  <si>
    <t>Donner 1967, 20</t>
  </si>
  <si>
    <t>Aenon, near Salem which is also Salumias</t>
  </si>
  <si>
    <t>Donner 1967, 21</t>
  </si>
  <si>
    <t>alluded to in Ainon label</t>
  </si>
  <si>
    <t>Donner 1967, 22</t>
  </si>
  <si>
    <t>7299</t>
  </si>
  <si>
    <t>11516</t>
  </si>
  <si>
    <t>Donner 1967, 23</t>
  </si>
  <si>
    <t>Donner 1967, 24</t>
  </si>
  <si>
    <t>Donner 1967, 25</t>
  </si>
  <si>
    <t>Donner 1967, 28</t>
  </si>
  <si>
    <t>Wadi el Malih</t>
  </si>
  <si>
    <t>elMalih</t>
  </si>
  <si>
    <t>2662</t>
  </si>
  <si>
    <t>9843</t>
  </si>
  <si>
    <t>x='2694'</t>
  </si>
  <si>
    <t>y='1409'</t>
  </si>
  <si>
    <t>x='5258'</t>
  </si>
  <si>
    <t>y='22873'</t>
  </si>
  <si>
    <t>x='6740'</t>
  </si>
  <si>
    <t>y='23911'</t>
  </si>
  <si>
    <t>x='38338'</t>
  </si>
  <si>
    <t>y='22595'</t>
  </si>
  <si>
    <t>x='3464'</t>
  </si>
  <si>
    <t>y='21876'</t>
  </si>
  <si>
    <t>x='388'</t>
  </si>
  <si>
    <t>y='14334'</t>
  </si>
  <si>
    <t>x='1234'</t>
  </si>
  <si>
    <t>y='12745'</t>
  </si>
  <si>
    <t>x='1666'</t>
  </si>
  <si>
    <t>y='12924'</t>
  </si>
  <si>
    <t>x='720'</t>
  </si>
  <si>
    <t>y='12300'</t>
  </si>
  <si>
    <t>x='2148'</t>
  </si>
  <si>
    <t>y='12545'</t>
  </si>
  <si>
    <t>x='3571'</t>
  </si>
  <si>
    <t>y='12435'</t>
  </si>
  <si>
    <t>x='3169'</t>
  </si>
  <si>
    <t>y='13281'</t>
  </si>
  <si>
    <t>x='3610'</t>
  </si>
  <si>
    <t>y='13506'</t>
  </si>
  <si>
    <t>x='4669'</t>
  </si>
  <si>
    <t>y='13215'</t>
  </si>
  <si>
    <t>x='4484'</t>
  </si>
  <si>
    <t>y='13043'</t>
  </si>
  <si>
    <t>x='5535'</t>
  </si>
  <si>
    <t>y='12890'</t>
  </si>
  <si>
    <t>x='4709'</t>
  </si>
  <si>
    <t>y='12395'</t>
  </si>
  <si>
    <t>x='5816'</t>
  </si>
  <si>
    <t>y='14091'</t>
  </si>
  <si>
    <t>x='7487'</t>
  </si>
  <si>
    <t>y='13149'</t>
  </si>
  <si>
    <t>x='6626'</t>
  </si>
  <si>
    <t>y='13556'</t>
  </si>
  <si>
    <t>x='8333'</t>
  </si>
  <si>
    <t>y='13546'</t>
  </si>
  <si>
    <t>x='6303'</t>
  </si>
  <si>
    <t>y='14692'</t>
  </si>
  <si>
    <t>x='7037'</t>
  </si>
  <si>
    <t>y='14922'</t>
  </si>
  <si>
    <t>x='7827'</t>
  </si>
  <si>
    <t>y='10147'</t>
  </si>
  <si>
    <t>x='7639'</t>
  </si>
  <si>
    <t>y='9809'</t>
  </si>
  <si>
    <t>x='7358'</t>
  </si>
  <si>
    <t>y='12273'</t>
  </si>
  <si>
    <t>x='9550'</t>
  </si>
  <si>
    <t>y='11615'</t>
  </si>
  <si>
    <t>x='8945'</t>
  </si>
  <si>
    <t>y='12260'</t>
  </si>
  <si>
    <t>x='7751'</t>
  </si>
  <si>
    <t>y='11562'</t>
  </si>
  <si>
    <t>x='8340'</t>
  </si>
  <si>
    <t>y='12986'</t>
  </si>
  <si>
    <t>x='8413'</t>
  </si>
  <si>
    <t>y='11747'</t>
  </si>
  <si>
    <t>x='10186'</t>
  </si>
  <si>
    <t>y='7734'</t>
  </si>
  <si>
    <t>x='11028'</t>
  </si>
  <si>
    <t>y='8395'</t>
  </si>
  <si>
    <t>x='9048'</t>
  </si>
  <si>
    <t>y='8466'</t>
  </si>
  <si>
    <t>x='18715'</t>
  </si>
  <si>
    <t>y='12032'</t>
  </si>
  <si>
    <t>x='17965'</t>
  </si>
  <si>
    <t>y='8995'</t>
  </si>
  <si>
    <t>x='18598'</t>
  </si>
  <si>
    <t>y='5913'</t>
  </si>
  <si>
    <t>x='19473'</t>
  </si>
  <si>
    <t>y='5238'</t>
  </si>
  <si>
    <t>x='20176'</t>
  </si>
  <si>
    <t>y='5797'</t>
  </si>
  <si>
    <t>x='21351'</t>
  </si>
  <si>
    <t>y='5185'</t>
  </si>
  <si>
    <t>x='17184'</t>
  </si>
  <si>
    <t>y='3064'</t>
  </si>
  <si>
    <t>x='14975'</t>
  </si>
  <si>
    <t>y='3941'</t>
  </si>
  <si>
    <t>x='17670'</t>
  </si>
  <si>
    <t>y='1595'</t>
  </si>
  <si>
    <t>x='21272'</t>
  </si>
  <si>
    <t>y='1004'</t>
  </si>
  <si>
    <t>x='22480'</t>
  </si>
  <si>
    <t>y='2547'</t>
  </si>
  <si>
    <t>x='22674'</t>
  </si>
  <si>
    <t>y='3095'</t>
  </si>
  <si>
    <t>x='25077'</t>
  </si>
  <si>
    <t>y='3652'</t>
  </si>
  <si>
    <t>x='25384'</t>
  </si>
  <si>
    <t>y='8348'</t>
  </si>
  <si>
    <t>x='26061'</t>
  </si>
  <si>
    <t>y='8069'</t>
  </si>
  <si>
    <t>x='25664'</t>
  </si>
  <si>
    <t>y='9895'</t>
  </si>
  <si>
    <t>x='26272'</t>
  </si>
  <si>
    <t>y='9312'</t>
  </si>
  <si>
    <t>x='26440'</t>
  </si>
  <si>
    <t>y='11681'</t>
  </si>
  <si>
    <t>x='25929'</t>
  </si>
  <si>
    <t>y='10847'</t>
  </si>
  <si>
    <t>x='2614'</t>
  </si>
  <si>
    <t>y='14380'</t>
  </si>
  <si>
    <t>x='2605'</t>
  </si>
  <si>
    <t>y='14115'</t>
  </si>
  <si>
    <t>x='3732'</t>
  </si>
  <si>
    <t>y='15009'</t>
  </si>
  <si>
    <t>x='8322'</t>
  </si>
  <si>
    <t>y='15332'</t>
  </si>
  <si>
    <t>x='5574'</t>
  </si>
  <si>
    <t>y='14819'</t>
  </si>
  <si>
    <t>x='4456'</t>
  </si>
  <si>
    <t>y='16700'</t>
  </si>
  <si>
    <t>x='3756'</t>
  </si>
  <si>
    <t>y='15821'</t>
  </si>
  <si>
    <t>x='4647'</t>
  </si>
  <si>
    <t>y='18151'</t>
  </si>
  <si>
    <t>x='5941'</t>
  </si>
  <si>
    <t>y='18136'</t>
  </si>
  <si>
    <t>x='4553'</t>
  </si>
  <si>
    <t>y='18652'</t>
  </si>
  <si>
    <t>x='6138'</t>
  </si>
  <si>
    <t>y='16003'</t>
  </si>
  <si>
    <t>x='6363'</t>
  </si>
  <si>
    <t>y='16369'</t>
  </si>
  <si>
    <t>x='7168'</t>
  </si>
  <si>
    <t>y='15663'</t>
  </si>
  <si>
    <t>x='7894'</t>
  </si>
  <si>
    <t>y='15597'</t>
  </si>
  <si>
    <t>x='6738'</t>
  </si>
  <si>
    <t>y='15013'</t>
  </si>
  <si>
    <t>x='7282'</t>
  </si>
  <si>
    <t>y='14953'</t>
  </si>
  <si>
    <t>x='6310'</t>
  </si>
  <si>
    <t>y='16656'</t>
  </si>
  <si>
    <t>x='3858'</t>
  </si>
  <si>
    <t>y='16637'</t>
  </si>
  <si>
    <t>x='7069'</t>
  </si>
  <si>
    <t>y='19367'</t>
  </si>
  <si>
    <t>x='6931'</t>
  </si>
  <si>
    <t>x='8225'</t>
  </si>
  <si>
    <t>y='14544'</t>
  </si>
  <si>
    <t>x='7679'</t>
  </si>
  <si>
    <t>y='14080'</t>
  </si>
  <si>
    <t>x='8253'</t>
  </si>
  <si>
    <t>y='15178'</t>
  </si>
  <si>
    <t>x='9153'</t>
  </si>
  <si>
    <t>y='14646'</t>
  </si>
  <si>
    <t>x='10847'</t>
  </si>
  <si>
    <t>y='14710'</t>
  </si>
  <si>
    <t>x='10575'</t>
  </si>
  <si>
    <t>y='14028'</t>
  </si>
  <si>
    <t>x='10464'</t>
  </si>
  <si>
    <t>y='14221'</t>
  </si>
  <si>
    <t>x='10460'</t>
  </si>
  <si>
    <t>y='14570'</t>
  </si>
  <si>
    <t>y='14446'</t>
  </si>
  <si>
    <t>x='8766'</t>
  </si>
  <si>
    <t>y='15452'</t>
  </si>
  <si>
    <t>x='8854'</t>
  </si>
  <si>
    <t>y='15383'</t>
  </si>
  <si>
    <t>x='8748'</t>
  </si>
  <si>
    <t>y='16125'</t>
  </si>
  <si>
    <t>x='8889'</t>
  </si>
  <si>
    <t>y='15406'</t>
  </si>
  <si>
    <t>x='8309'</t>
  </si>
  <si>
    <t>y='15956'</t>
  </si>
  <si>
    <t>x='8678'</t>
  </si>
  <si>
    <t>y='15888'</t>
  </si>
  <si>
    <t>x='8042'</t>
  </si>
  <si>
    <t>y='16713'</t>
  </si>
  <si>
    <t>x='11183'</t>
  </si>
  <si>
    <t>y='14863'</t>
  </si>
  <si>
    <t>x='12302'</t>
  </si>
  <si>
    <t>y='15213'</t>
  </si>
  <si>
    <t>y='15451'</t>
  </si>
  <si>
    <t>x='12476'</t>
  </si>
  <si>
    <t>y='15120'</t>
  </si>
  <si>
    <t>x='8879'</t>
  </si>
  <si>
    <t>y='17693'</t>
  </si>
  <si>
    <t>y='18044'</t>
  </si>
  <si>
    <t>x='9490'</t>
  </si>
  <si>
    <t>y='18414'</t>
  </si>
  <si>
    <t>x='11534'</t>
  </si>
  <si>
    <t>y='18319'</t>
  </si>
  <si>
    <t>y='18438'</t>
  </si>
  <si>
    <t>x='9738'</t>
  </si>
  <si>
    <t>y='18499'</t>
  </si>
  <si>
    <t>x='9752'</t>
  </si>
  <si>
    <t>y='18676'</t>
  </si>
  <si>
    <t>x='8412'</t>
  </si>
  <si>
    <t>y='18858'</t>
  </si>
  <si>
    <t>y='19658'</t>
  </si>
  <si>
    <t>x='9958'</t>
  </si>
  <si>
    <t>y='19166'</t>
  </si>
  <si>
    <t>x='11093'</t>
  </si>
  <si>
    <t>y='18906'</t>
  </si>
  <si>
    <t>y='20081'</t>
  </si>
  <si>
    <t>x='13640'</t>
  </si>
  <si>
    <t>y='18228'</t>
  </si>
  <si>
    <t>x='14691'</t>
  </si>
  <si>
    <t>y='18021'</t>
  </si>
  <si>
    <t>x='15719'</t>
  </si>
  <si>
    <t>y='19550'</t>
  </si>
  <si>
    <t>x='13490'</t>
  </si>
  <si>
    <t>y='19342'</t>
  </si>
  <si>
    <t>x='15009'</t>
  </si>
  <si>
    <t>y='19967'</t>
  </si>
  <si>
    <t>x='14636'</t>
  </si>
  <si>
    <t>y='18614'</t>
  </si>
  <si>
    <t>x='16086'</t>
  </si>
  <si>
    <t>y='18864'</t>
  </si>
  <si>
    <t>x='14308'</t>
  </si>
  <si>
    <t>y='19542'</t>
  </si>
  <si>
    <t>x='15795'</t>
  </si>
  <si>
    <t>y='19761'</t>
  </si>
  <si>
    <t>x='14164'</t>
  </si>
  <si>
    <t>y='17638'</t>
  </si>
  <si>
    <t>x='15304'</t>
  </si>
  <si>
    <t>y='16933'</t>
  </si>
  <si>
    <t>x='15292'</t>
  </si>
  <si>
    <t>y='16827'</t>
  </si>
  <si>
    <t>x='15598'</t>
  </si>
  <si>
    <t>y='17946'</t>
  </si>
  <si>
    <t>x='17382'</t>
  </si>
  <si>
    <t>y='19102'</t>
  </si>
  <si>
    <t>x='20426'</t>
  </si>
  <si>
    <t>y='16640'</t>
  </si>
  <si>
    <t>x='22013'</t>
  </si>
  <si>
    <t>y='17039'</t>
  </si>
  <si>
    <t>x='17388'</t>
  </si>
  <si>
    <t>y='15583'</t>
  </si>
  <si>
    <t>x='17369'</t>
  </si>
  <si>
    <t>y='15402'</t>
  </si>
  <si>
    <t>x='17480'</t>
  </si>
  <si>
    <t>y='16418'</t>
  </si>
  <si>
    <t>x='17118'</t>
  </si>
  <si>
    <t>y='16774'</t>
  </si>
  <si>
    <t>x='18269'</t>
  </si>
  <si>
    <t>y='15644'</t>
  </si>
  <si>
    <t>x='17700'</t>
  </si>
  <si>
    <t>y='14975'</t>
  </si>
  <si>
    <t>x='20781'</t>
  </si>
  <si>
    <t>y='15791'</t>
  </si>
  <si>
    <t>x='22171'</t>
  </si>
  <si>
    <t>y='15742'</t>
  </si>
  <si>
    <t>x='21805'</t>
  </si>
  <si>
    <t>y='16206'</t>
  </si>
  <si>
    <t>x='22304'</t>
  </si>
  <si>
    <t>y='15927'</t>
  </si>
  <si>
    <t>x='16458'</t>
  </si>
  <si>
    <t>y='17264'</t>
  </si>
  <si>
    <t>x='16483'</t>
  </si>
  <si>
    <t>x='16856'</t>
  </si>
  <si>
    <t>y='17984'</t>
  </si>
  <si>
    <t>x='16774'</t>
  </si>
  <si>
    <t>y='16509'</t>
  </si>
  <si>
    <t>x='18861'</t>
  </si>
  <si>
    <t>y='17554'</t>
  </si>
  <si>
    <t>x='19823'</t>
  </si>
  <si>
    <t>y='17112'</t>
  </si>
  <si>
    <t>x='18142'</t>
  </si>
  <si>
    <t>y='18679'</t>
  </si>
  <si>
    <t>x='18798'</t>
  </si>
  <si>
    <t>x='21396'</t>
  </si>
  <si>
    <t>y='17740'</t>
  </si>
  <si>
    <t>x='19900'</t>
  </si>
  <si>
    <t>y='18073'</t>
  </si>
  <si>
    <t>x='21907'</t>
  </si>
  <si>
    <t>y='18123'</t>
  </si>
  <si>
    <t>x='21436'</t>
  </si>
  <si>
    <t>y='19528'</t>
  </si>
  <si>
    <t>x='10318'</t>
  </si>
  <si>
    <t>y='20266'</t>
  </si>
  <si>
    <t>x='11990'</t>
  </si>
  <si>
    <t>y='20164'</t>
  </si>
  <si>
    <t>x='8545'</t>
  </si>
  <si>
    <t>y='20796'</t>
  </si>
  <si>
    <t>x='11041'</t>
  </si>
  <si>
    <t>y='21356'</t>
  </si>
  <si>
    <t>x='11297'</t>
  </si>
  <si>
    <t>y='21431'</t>
  </si>
  <si>
    <t>x='11528'</t>
  </si>
  <si>
    <t>y='21851'</t>
  </si>
  <si>
    <t>x='11165'</t>
  </si>
  <si>
    <t>y='21907'</t>
  </si>
  <si>
    <t>x='14489'</t>
  </si>
  <si>
    <t>y='22286'</t>
  </si>
  <si>
    <t>x='16589'</t>
  </si>
  <si>
    <t>y='21986'</t>
  </si>
  <si>
    <t>x='10598'</t>
  </si>
  <si>
    <t>y='23747'</t>
  </si>
  <si>
    <t>x='11085'</t>
  </si>
  <si>
    <t>y='23997'</t>
  </si>
  <si>
    <t>x='13869'</t>
  </si>
  <si>
    <t>y='21282'</t>
  </si>
  <si>
    <t>x='16509'</t>
  </si>
  <si>
    <t>y='21695'</t>
  </si>
  <si>
    <t>x='13888'</t>
  </si>
  <si>
    <t>y='20358'</t>
  </si>
  <si>
    <t>x='14075'</t>
  </si>
  <si>
    <t>y='20346'</t>
  </si>
  <si>
    <t>x='16158'</t>
  </si>
  <si>
    <t>y='21456'</t>
  </si>
  <si>
    <t>x='18308'</t>
  </si>
  <si>
    <t>x='17501'</t>
  </si>
  <si>
    <t>y='20748'</t>
  </si>
  <si>
    <t>x='18070'</t>
  </si>
  <si>
    <t>y='19949'</t>
  </si>
  <si>
    <t>x='19150'</t>
  </si>
  <si>
    <t>y='20982'</t>
  </si>
  <si>
    <t>x='18944'</t>
  </si>
  <si>
    <t>y='20319'</t>
  </si>
  <si>
    <t>x='19017'</t>
  </si>
  <si>
    <t>y='24836'</t>
  </si>
  <si>
    <t>x='19261'</t>
  </si>
  <si>
    <t>y='24420'</t>
  </si>
  <si>
    <t>x='19546'</t>
  </si>
  <si>
    <t>y='23274'</t>
  </si>
  <si>
    <t>x='20478'</t>
  </si>
  <si>
    <t>y='23256'</t>
  </si>
  <si>
    <t>x='23894'</t>
  </si>
  <si>
    <t>y='24605'</t>
  </si>
  <si>
    <t>x='22965'</t>
  </si>
  <si>
    <t>y='22992'</t>
  </si>
  <si>
    <t>x='27076'</t>
  </si>
  <si>
    <t>y='12798'</t>
  </si>
  <si>
    <t>x='27251'</t>
  </si>
  <si>
    <t>y='11773'</t>
  </si>
  <si>
    <t>x='28567'</t>
  </si>
  <si>
    <t>y='13006'</t>
  </si>
  <si>
    <t>x='28892'</t>
  </si>
  <si>
    <t>y='11906'</t>
  </si>
  <si>
    <t>x='30150'</t>
  </si>
  <si>
    <t>y='13066'</t>
  </si>
  <si>
    <t>x='30162'</t>
  </si>
  <si>
    <t>y='12091'</t>
  </si>
  <si>
    <t>x='27923'</t>
  </si>
  <si>
    <t>y='14841'</t>
  </si>
  <si>
    <t>x='28098'</t>
  </si>
  <si>
    <t>y='14631'</t>
  </si>
  <si>
    <t>x='26477'</t>
  </si>
  <si>
    <t>y='17022'</t>
  </si>
  <si>
    <t>x='17489'</t>
  </si>
  <si>
    <t>y='13811'</t>
  </si>
  <si>
    <t>x='29579'</t>
  </si>
  <si>
    <t>y='17242'</t>
  </si>
  <si>
    <t>x='30003'</t>
  </si>
  <si>
    <t>y='16959'</t>
  </si>
  <si>
    <t>x='31348'</t>
  </si>
  <si>
    <t>y='17164'</t>
  </si>
  <si>
    <t>x='29421'</t>
  </si>
  <si>
    <t>y='16483'</t>
  </si>
  <si>
    <t>x='27916'</t>
  </si>
  <si>
    <t>y='18386'</t>
  </si>
  <si>
    <t>x='28760'</t>
  </si>
  <si>
    <t>y='18361'</t>
  </si>
  <si>
    <t>y='18684'</t>
  </si>
  <si>
    <t>x='29839'</t>
  </si>
  <si>
    <t>y='18368'</t>
  </si>
  <si>
    <t>x='25214'</t>
  </si>
  <si>
    <t>y='18705'</t>
  </si>
  <si>
    <t>x='32194'</t>
  </si>
  <si>
    <t>y='18598'</t>
  </si>
  <si>
    <t>x='32781'</t>
  </si>
  <si>
    <t>y='18335'</t>
  </si>
  <si>
    <t>x='31742'</t>
  </si>
  <si>
    <t>y='18986'</t>
  </si>
  <si>
    <t>x='32517'</t>
  </si>
  <si>
    <t>y='19155'</t>
  </si>
  <si>
    <t>x='30777'</t>
  </si>
  <si>
    <t>y='19612'</t>
  </si>
  <si>
    <t>x='31908'</t>
  </si>
  <si>
    <t>y='19711'</t>
  </si>
  <si>
    <t>x='27899'</t>
  </si>
  <si>
    <t>y='20008'</t>
  </si>
  <si>
    <t>x='24368'</t>
  </si>
  <si>
    <t>x='27147'</t>
  </si>
  <si>
    <t>y='20457'</t>
  </si>
  <si>
    <t>x='26722'</t>
  </si>
  <si>
    <t>y='21007'</t>
  </si>
  <si>
    <t>x='26574'</t>
  </si>
  <si>
    <t>y='21216'</t>
  </si>
  <si>
    <t>x='26537'</t>
  </si>
  <si>
    <t>y='21404'</t>
  </si>
  <si>
    <t>x='26801'</t>
  </si>
  <si>
    <t>y='22113'</t>
  </si>
  <si>
    <t>x='28648'</t>
  </si>
  <si>
    <t>y='20648'</t>
  </si>
  <si>
    <t>x='28786'</t>
  </si>
  <si>
    <t>y='20610'</t>
  </si>
  <si>
    <t>x='28448'</t>
  </si>
  <si>
    <t>y='21406'</t>
  </si>
  <si>
    <t>x='25823'</t>
  </si>
  <si>
    <t>y='21669'</t>
  </si>
  <si>
    <t>x='28096'</t>
  </si>
  <si>
    <t>y='22166'</t>
  </si>
  <si>
    <t>x='27834'</t>
  </si>
  <si>
    <t>y='22066'</t>
  </si>
  <si>
    <t>x='28627'</t>
  </si>
  <si>
    <t>y='22955'</t>
  </si>
  <si>
    <t>x='27886'</t>
  </si>
  <si>
    <t>y='23600'</t>
  </si>
  <si>
    <t>x='29945'</t>
  </si>
  <si>
    <t>y='20478'</t>
  </si>
  <si>
    <t>x='30770'</t>
  </si>
  <si>
    <t>y='20716'</t>
  </si>
  <si>
    <t>x='30169'</t>
  </si>
  <si>
    <t>y='21591'</t>
  </si>
  <si>
    <t>x='30744'</t>
  </si>
  <si>
    <t>y='21166'</t>
  </si>
  <si>
    <t>x='29292'</t>
  </si>
  <si>
    <t>y='22315'</t>
  </si>
  <si>
    <t>x='32067'</t>
  </si>
  <si>
    <t>y='22727'</t>
  </si>
  <si>
    <t>x='26646'</t>
  </si>
  <si>
    <t>y='23684'</t>
  </si>
  <si>
    <t>x='26484'</t>
  </si>
  <si>
    <t>y='22515'</t>
  </si>
  <si>
    <t>x='26107'</t>
  </si>
  <si>
    <t>y='24937'</t>
  </si>
  <si>
    <t>x='24764'</t>
  </si>
  <si>
    <t>y='25214'</t>
  </si>
  <si>
    <t>x='28302'</t>
  </si>
  <si>
    <t>y='24978'</t>
  </si>
  <si>
    <t>x='29090'</t>
  </si>
  <si>
    <t>y='25135'</t>
  </si>
  <si>
    <t>x='28554'</t>
  </si>
  <si>
    <t>y='25533'</t>
  </si>
  <si>
    <t>x='29034'</t>
  </si>
  <si>
    <t>y='24561'</t>
  </si>
  <si>
    <t>x='29209'</t>
  </si>
  <si>
    <t>y='24817'</t>
  </si>
  <si>
    <t>x='29953'</t>
  </si>
  <si>
    <t>y='24430'</t>
  </si>
  <si>
    <t>y='24579'</t>
  </si>
  <si>
    <t>x='31246'</t>
  </si>
  <si>
    <t>y='23656'</t>
  </si>
  <si>
    <t>x='31458'</t>
  </si>
  <si>
    <t>y='24050'</t>
  </si>
  <si>
    <t>x='30740'</t>
  </si>
  <si>
    <t>y='23158'</t>
  </si>
  <si>
    <t>x='31802'</t>
  </si>
  <si>
    <t>y='23045'</t>
  </si>
  <si>
    <t>x='31174'</t>
  </si>
  <si>
    <t>y='22696'</t>
  </si>
  <si>
    <t>x='32173'</t>
  </si>
  <si>
    <t>x='31620'</t>
  </si>
  <si>
    <t>y='22363'</t>
  </si>
  <si>
    <t>x='32252'</t>
  </si>
  <si>
    <t>y='22357'</t>
  </si>
  <si>
    <t>x='32070'</t>
  </si>
  <si>
    <t>y='21962'</t>
  </si>
  <si>
    <t>x='32570'</t>
  </si>
  <si>
    <t>y='21774'</t>
  </si>
  <si>
    <t>x='32251'</t>
  </si>
  <si>
    <t>y='21457'</t>
  </si>
  <si>
    <t>x='32596'</t>
  </si>
  <si>
    <t>y='21324'</t>
  </si>
  <si>
    <t>x='32576'</t>
  </si>
  <si>
    <t>y='12326'</t>
  </si>
  <si>
    <t>y='10927'</t>
  </si>
  <si>
    <t>x='31186'</t>
  </si>
  <si>
    <t>y='15290'</t>
  </si>
  <si>
    <t>x='31432'</t>
  </si>
  <si>
    <t>y='15319'</t>
  </si>
  <si>
    <t>x='35637'</t>
  </si>
  <si>
    <t>y='12896'</t>
  </si>
  <si>
    <t>x='31273'</t>
  </si>
  <si>
    <t>y='12832'</t>
  </si>
  <si>
    <t>x='33046'</t>
  </si>
  <si>
    <t>y='16777'</t>
  </si>
  <si>
    <t>x='36009'</t>
  </si>
  <si>
    <t>y='16139'</t>
  </si>
  <si>
    <t>x='33454'</t>
  </si>
  <si>
    <t>y='19084'</t>
  </si>
  <si>
    <t>x='33496'</t>
  </si>
  <si>
    <t>y='18573'</t>
  </si>
  <si>
    <t>x='35101'</t>
  </si>
  <si>
    <t>y='17408'</t>
  </si>
  <si>
    <t>x='37295'</t>
  </si>
  <si>
    <t>y='18685'</t>
  </si>
  <si>
    <t>x='36036'</t>
  </si>
  <si>
    <t>y='17965'</t>
  </si>
  <si>
    <t>x='35851'</t>
  </si>
  <si>
    <t>y='18494'</t>
  </si>
  <si>
    <t>x='37252'</t>
  </si>
  <si>
    <t>y='18943'</t>
  </si>
  <si>
    <t>x='37782'</t>
  </si>
  <si>
    <t>x='37512'</t>
  </si>
  <si>
    <t>y='19491'</t>
  </si>
  <si>
    <t>x='37808'</t>
  </si>
  <si>
    <t>y='19199'</t>
  </si>
  <si>
    <t>x='348556538'</t>
  </si>
  <si>
    <t>y='20702'</t>
  </si>
  <si>
    <t>x='36538'</t>
  </si>
  <si>
    <t>x='35826'</t>
  </si>
  <si>
    <t>y='20806'</t>
  </si>
  <si>
    <t>x='35824'</t>
  </si>
  <si>
    <t>y='20992'</t>
  </si>
  <si>
    <t>x='36697'</t>
  </si>
  <si>
    <t>y='21298'</t>
  </si>
  <si>
    <t>x='35784'</t>
  </si>
  <si>
    <t>y='21902'</t>
  </si>
  <si>
    <t>x='35533'</t>
  </si>
  <si>
    <t>x='37956'</t>
  </si>
  <si>
    <t>y='21637'</t>
  </si>
  <si>
    <t>x='36470'</t>
  </si>
  <si>
    <t>y='23276'</t>
  </si>
  <si>
    <t>x='39021'</t>
  </si>
  <si>
    <t>y='23491'</t>
  </si>
  <si>
    <t>x='38814'</t>
  </si>
  <si>
    <t>y='23573'</t>
  </si>
  <si>
    <t>x='38848'</t>
  </si>
  <si>
    <t>y='19482'</t>
  </si>
  <si>
    <t>x='39555'</t>
  </si>
  <si>
    <t>y='19235'</t>
  </si>
  <si>
    <t>y='20524'</t>
  </si>
  <si>
    <t>x='39422'</t>
  </si>
  <si>
    <t>y='19340'</t>
  </si>
  <si>
    <t>y='21094'</t>
  </si>
  <si>
    <t>x='39925'</t>
  </si>
  <si>
    <t>x='39784'</t>
  </si>
  <si>
    <t>y='21728'</t>
  </si>
  <si>
    <t>x='39660'</t>
  </si>
  <si>
    <t>y='22912'</t>
  </si>
  <si>
    <t>y='22802'</t>
  </si>
  <si>
    <t>x='39475'</t>
  </si>
  <si>
    <t>y='22701'</t>
  </si>
  <si>
    <t>x='6325'</t>
  </si>
  <si>
    <t>y='8234'</t>
  </si>
  <si>
    <t>x='9456'</t>
  </si>
  <si>
    <t>y='8197'</t>
  </si>
  <si>
    <t>x='5933'</t>
  </si>
  <si>
    <t>y='11974'</t>
  </si>
  <si>
    <t>x='16503'</t>
  </si>
  <si>
    <t>x='17379'</t>
  </si>
  <si>
    <t>y='22297'</t>
  </si>
  <si>
    <t>x='17847'</t>
  </si>
  <si>
    <t>y='22980'</t>
  </si>
  <si>
    <t>x='18643'</t>
  </si>
  <si>
    <t>y='22069'</t>
  </si>
  <si>
    <t>x='9289'</t>
  </si>
  <si>
    <t>y='14741'</t>
  </si>
  <si>
    <t>x='9780'</t>
  </si>
  <si>
    <t>y='14184'</t>
  </si>
  <si>
    <t>x='36255'</t>
  </si>
  <si>
    <t>y='19999'</t>
  </si>
  <si>
    <t>x='10989'</t>
  </si>
  <si>
    <t>y='69998'</t>
  </si>
  <si>
    <t>x='18831'</t>
  </si>
  <si>
    <t>y='168'</t>
  </si>
  <si>
    <t>x='37068'</t>
  </si>
  <si>
    <t>y='23548'</t>
  </si>
  <si>
    <t>x='1935'</t>
  </si>
  <si>
    <t>y='23026'</t>
  </si>
  <si>
    <t>x='6184'</t>
  </si>
  <si>
    <t>y='11130'</t>
  </si>
  <si>
    <t>x='1540'</t>
  </si>
  <si>
    <t>y='10615'</t>
  </si>
  <si>
    <t>y='11759'</t>
  </si>
  <si>
    <t>x='2139'</t>
  </si>
  <si>
    <t>y='9586'</t>
  </si>
  <si>
    <t>x='14039'</t>
  </si>
  <si>
    <t>y='6136'</t>
  </si>
  <si>
    <t>x='16254'</t>
  </si>
  <si>
    <t>x='20492'</t>
  </si>
  <si>
    <t>y='14217'</t>
  </si>
  <si>
    <t>x='17002'</t>
  </si>
  <si>
    <t>y='15788'</t>
  </si>
  <si>
    <t>y='18555'</t>
  </si>
  <si>
    <t>x='6073'</t>
  </si>
  <si>
    <t>y='19121'</t>
  </si>
  <si>
    <t>x='9910'</t>
  </si>
  <si>
    <t>x='7403'</t>
  </si>
  <si>
    <t>y='16145'</t>
  </si>
  <si>
    <t>x='9536'</t>
  </si>
  <si>
    <t>y='19374'</t>
  </si>
  <si>
    <t>x='6097'</t>
  </si>
  <si>
    <t>y='15499'</t>
  </si>
  <si>
    <t>x='6167'</t>
  </si>
  <si>
    <t>y='15773'</t>
  </si>
  <si>
    <t>x='10848'</t>
  </si>
  <si>
    <t>y='19269'</t>
  </si>
  <si>
    <t>x='12958'</t>
  </si>
  <si>
    <t>y='22265'</t>
  </si>
  <si>
    <t>x='6871'</t>
  </si>
  <si>
    <t>y='17872'</t>
  </si>
  <si>
    <t>y='15970'</t>
  </si>
  <si>
    <t>x='9632'</t>
  </si>
  <si>
    <t>y='15626'</t>
  </si>
  <si>
    <t>x='36705'</t>
  </si>
  <si>
    <t>y='21280'</t>
  </si>
  <si>
    <t>Avi-Yonah, 77; Donner 1967, 32</t>
  </si>
  <si>
    <t>Avi-Yonah, 35</t>
  </si>
  <si>
    <t>y='18172'</t>
  </si>
  <si>
    <t>x='-31'</t>
  </si>
  <si>
    <t>Dothaim, where Joseph found his brothers pasturing [Gen. 37:17]</t>
  </si>
  <si>
    <t>The (church) of Saint Philip, where Candaces the Eunuch is said to have been baptized</t>
  </si>
  <si>
    <t>Benjamin, God shields him and he shall dwell between his mountains [Deut. 33:12]</t>
  </si>
  <si>
    <t>Raphidim, where Israel fought against approaching Amalek [Exod. 17: 8-16]</t>
  </si>
  <si>
    <t>Wilderness of Zin where manna and quails were sent down</t>
  </si>
  <si>
    <t>Why did (Dan) remain in ships? [Judg 5:17]</t>
  </si>
  <si>
    <t>Identifiable Location</t>
  </si>
  <si>
    <t>a vignette which seems supernumerary</t>
  </si>
  <si>
    <t>a vignette for which the identifying text has vanished</t>
  </si>
  <si>
    <t>Southern Ferry at Makhadet Umm esh-Shurat</t>
  </si>
  <si>
    <t>A watch tower</t>
  </si>
  <si>
    <t>A village in Dan 1</t>
  </si>
  <si>
    <t>A village in Dan 2</t>
  </si>
  <si>
    <t>A village in Dan 3</t>
  </si>
  <si>
    <t>A village in Dan 4</t>
  </si>
  <si>
    <t>A paddy</t>
  </si>
  <si>
    <t>A northerly ferry</t>
  </si>
  <si>
    <t>(gloss)</t>
  </si>
  <si>
    <t>(region)</t>
  </si>
  <si>
    <t>(unidentified)</t>
  </si>
  <si>
    <t>Gerara, royal city of the Philistines and border of Canaanites to south, where Saltus Gerariticus is</t>
  </si>
  <si>
    <t>Zebulon shall dwell at the haven of the sea and his border shall be unto Zidon [Gen 49:13]</t>
  </si>
  <si>
    <t>On Fragment B: Avi-Yonah, 77; Donner 1967, 33</t>
  </si>
  <si>
    <t>On Fragment B: Donner 1967, 33; Piccirillo</t>
  </si>
  <si>
    <t>(unidentifiable)</t>
  </si>
  <si>
    <t>On Fragment A: Avi-Yonah, 77; Donner 1967, 32</t>
  </si>
  <si>
    <t>Sarephtha which is the long village; there the child has been resuscitated that day</t>
  </si>
  <si>
    <t>On Fragment C: Germer-Durand 1901 (pavage); Avi-Yonah, 77 (corridor[sic])</t>
  </si>
  <si>
    <t>ferryN</t>
  </si>
  <si>
    <t>ferryS</t>
  </si>
  <si>
    <t>x='10000'</t>
  </si>
  <si>
    <t>y='13300'</t>
  </si>
  <si>
    <t>x='39750'</t>
  </si>
  <si>
    <t>x='39900'</t>
  </si>
  <si>
    <t>x='39072'</t>
  </si>
</sst>
</file>

<file path=xl/styles.xml><?xml version="1.0" encoding="utf-8"?>
<styleSheet xmlns="http://schemas.openxmlformats.org/spreadsheetml/2006/main">
  <fonts count="9">
    <font>
      <sz val="11"/>
      <color theme="1"/>
      <name val="Calibri"/>
      <family val="2"/>
      <scheme val="minor"/>
    </font>
    <font>
      <sz val="14"/>
      <color theme="1"/>
      <name val="Calibri"/>
      <family val="2"/>
      <scheme val="minor"/>
    </font>
    <font>
      <sz val="8.5"/>
      <color rgb="FFA31515"/>
      <name val="Consolas"/>
      <family val="3"/>
    </font>
    <font>
      <sz val="8.5"/>
      <color rgb="FFFF0000"/>
      <name val="Consolas"/>
      <family val="3"/>
    </font>
    <font>
      <sz val="8.5"/>
      <color rgb="FF000000"/>
      <name val="Consolas"/>
      <family val="3"/>
    </font>
    <font>
      <sz val="14"/>
      <color rgb="FF000000"/>
      <name val="Consolas"/>
      <family val="3"/>
    </font>
    <font>
      <sz val="14"/>
      <color rgb="FFFF0000"/>
      <name val="Consolas"/>
      <family val="3"/>
    </font>
    <font>
      <sz val="14"/>
      <color rgb="FFA31515"/>
      <name val="Consolas"/>
      <family val="3"/>
    </font>
    <font>
      <sz val="11"/>
      <name val="Calibri"/>
      <family val="2"/>
    </font>
  </fonts>
  <fills count="8">
    <fill>
      <patternFill patternType="none"/>
    </fill>
    <fill>
      <patternFill patternType="gray125"/>
    </fill>
    <fill>
      <patternFill patternType="solid">
        <fgColor rgb="FFFFFF00"/>
        <bgColor indexed="64"/>
      </patternFill>
    </fill>
    <fill>
      <patternFill patternType="solid">
        <fgColor theme="2" tint="-0.749992370372631"/>
        <bgColor indexed="64"/>
      </patternFill>
    </fill>
    <fill>
      <patternFill patternType="solid">
        <fgColor theme="4" tint="-0.499984740745262"/>
        <bgColor indexed="64"/>
      </patternFill>
    </fill>
    <fill>
      <patternFill patternType="solid">
        <fgColor theme="4" tint="0.79998168889431442"/>
        <bgColor indexed="64"/>
      </patternFill>
    </fill>
    <fill>
      <patternFill patternType="solid">
        <fgColor theme="2" tint="-9.9978637043366805E-2"/>
        <bgColor indexed="64"/>
      </patternFill>
    </fill>
    <fill>
      <patternFill patternType="solid">
        <fgColor theme="7" tint="-0.249977111117893"/>
        <bgColor indexed="64"/>
      </patternFill>
    </fill>
  </fills>
  <borders count="1">
    <border>
      <left/>
      <right/>
      <top/>
      <bottom/>
      <diagonal/>
    </border>
  </borders>
  <cellStyleXfs count="1">
    <xf numFmtId="0" fontId="0" fillId="0" borderId="0"/>
  </cellStyleXfs>
  <cellXfs count="27">
    <xf numFmtId="0" fontId="0" fillId="0" borderId="0" xfId="0"/>
    <xf numFmtId="0" fontId="0" fillId="2" borderId="0" xfId="0" applyFill="1"/>
    <xf numFmtId="0" fontId="0" fillId="0" borderId="0" xfId="0" applyNumberFormat="1" applyAlignment="1">
      <alignment horizontal="left" vertical="top" wrapText="1"/>
    </xf>
    <xf numFmtId="0" fontId="0" fillId="0" borderId="0" xfId="0" applyAlignment="1">
      <alignment horizontal="left" vertical="top" wrapText="1"/>
    </xf>
    <xf numFmtId="0" fontId="0" fillId="0" borderId="0" xfId="0" applyAlignment="1">
      <alignment vertical="top"/>
    </xf>
    <xf numFmtId="0" fontId="0" fillId="3" borderId="0" xfId="0" applyFill="1"/>
    <xf numFmtId="0" fontId="0" fillId="3" borderId="0" xfId="0" applyFill="1" applyAlignment="1">
      <alignment vertical="top"/>
    </xf>
    <xf numFmtId="0" fontId="1" fillId="0" borderId="0" xfId="0" applyFont="1"/>
    <xf numFmtId="0" fontId="0" fillId="0" borderId="0" xfId="0" applyAlignment="1">
      <alignment horizontal="right"/>
    </xf>
    <xf numFmtId="0" fontId="0" fillId="0" borderId="0" xfId="0" applyAlignment="1">
      <alignment horizontal="center"/>
    </xf>
    <xf numFmtId="0" fontId="0" fillId="0" borderId="0" xfId="0" applyFill="1"/>
    <xf numFmtId="0" fontId="0" fillId="0" borderId="0" xfId="0" quotePrefix="1"/>
    <xf numFmtId="0" fontId="0" fillId="4" borderId="0" xfId="0" applyFill="1"/>
    <xf numFmtId="0" fontId="2" fillId="0" borderId="0" xfId="0" applyFont="1"/>
    <xf numFmtId="0" fontId="0" fillId="5" borderId="0" xfId="0" applyFill="1"/>
    <xf numFmtId="49" fontId="0" fillId="0" borderId="0" xfId="0" applyNumberFormat="1"/>
    <xf numFmtId="49" fontId="2" fillId="0" borderId="0" xfId="0" applyNumberFormat="1" applyFont="1"/>
    <xf numFmtId="0" fontId="3" fillId="0" borderId="0" xfId="0" applyFont="1"/>
    <xf numFmtId="0" fontId="4" fillId="0" borderId="0" xfId="0" applyFont="1"/>
    <xf numFmtId="0" fontId="0" fillId="0" borderId="0" xfId="0" applyFont="1" applyFill="1"/>
    <xf numFmtId="0" fontId="0" fillId="0" borderId="0" xfId="0" quotePrefix="1" applyFont="1" applyFill="1"/>
    <xf numFmtId="0" fontId="5" fillId="0" borderId="0" xfId="0" applyFont="1"/>
    <xf numFmtId="0" fontId="6" fillId="0" borderId="0" xfId="0" applyFont="1"/>
    <xf numFmtId="0" fontId="8" fillId="0" borderId="0" xfId="0" applyFont="1"/>
    <xf numFmtId="0" fontId="8" fillId="5" borderId="0" xfId="0" applyFont="1" applyFill="1"/>
    <xf numFmtId="0" fontId="0" fillId="6" borderId="0" xfId="0" applyFill="1"/>
    <xf numFmtId="0" fontId="0" fillId="7" borderId="0" xfId="0" applyFill="1"/>
  </cellXfs>
  <cellStyles count="1">
    <cellStyle name="Standard"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dimension ref="A1:Z194"/>
  <sheetViews>
    <sheetView tabSelected="1" topLeftCell="D1" zoomScaleNormal="100" workbookViewId="0">
      <pane ySplit="1" topLeftCell="A140" activePane="bottomLeft" state="frozen"/>
      <selection pane="bottomLeft" activeCell="L160" sqref="L160"/>
    </sheetView>
  </sheetViews>
  <sheetFormatPr baseColWidth="10" defaultRowHeight="14.4"/>
  <cols>
    <col min="1" max="1" width="8" customWidth="1"/>
    <col min="2" max="2" width="29.88671875" customWidth="1"/>
    <col min="3" max="3" width="45.109375" customWidth="1"/>
    <col min="4" max="4" width="29.88671875" customWidth="1"/>
    <col min="5" max="5" width="7.33203125" style="19" customWidth="1"/>
    <col min="6" max="6" width="6.77734375" style="8" customWidth="1"/>
    <col min="7" max="7" width="6.5546875" style="8" customWidth="1"/>
    <col min="8" max="8" width="6.44140625" customWidth="1"/>
    <col min="9" max="9" width="29.88671875" customWidth="1"/>
    <col min="10" max="10" width="2.88671875" style="12" customWidth="1"/>
    <col min="11" max="11" width="12.77734375" customWidth="1"/>
    <col min="12" max="13" width="11.5546875" style="10"/>
    <col min="14" max="15" width="10.5546875" customWidth="1"/>
    <col min="16" max="16" width="11.5546875" style="15"/>
    <col min="17" max="17" width="11.77734375" style="15" customWidth="1"/>
    <col min="18" max="18" width="46" customWidth="1"/>
    <col min="19" max="19" width="21" customWidth="1"/>
    <col min="20" max="20" width="29.88671875" customWidth="1"/>
    <col min="21" max="21" width="34.6640625" customWidth="1"/>
    <col min="23" max="23" width="11.5546875" style="14"/>
    <col min="24" max="24" width="25.5546875" customWidth="1"/>
  </cols>
  <sheetData>
    <row r="1" spans="1:26">
      <c r="A1" t="s">
        <v>1145</v>
      </c>
      <c r="B1" t="s">
        <v>2860</v>
      </c>
      <c r="C1" t="s">
        <v>970</v>
      </c>
      <c r="D1" t="s">
        <v>1887</v>
      </c>
      <c r="E1" s="19" t="s">
        <v>1139</v>
      </c>
      <c r="F1" s="9" t="s">
        <v>1138</v>
      </c>
      <c r="G1" s="9" t="s">
        <v>1152</v>
      </c>
      <c r="H1" t="s">
        <v>1144</v>
      </c>
      <c r="I1" t="s">
        <v>2236</v>
      </c>
      <c r="K1" t="s">
        <v>1301</v>
      </c>
      <c r="L1" s="10" t="s">
        <v>2233</v>
      </c>
      <c r="M1" s="10" t="s">
        <v>2234</v>
      </c>
      <c r="N1" t="s">
        <v>1473</v>
      </c>
      <c r="O1" t="s">
        <v>1474</v>
      </c>
      <c r="P1" s="15" t="s">
        <v>1878</v>
      </c>
      <c r="Q1" s="15" t="s">
        <v>1879</v>
      </c>
      <c r="R1" t="s">
        <v>1876</v>
      </c>
      <c r="S1" t="s">
        <v>1299</v>
      </c>
      <c r="T1" t="s">
        <v>1877</v>
      </c>
      <c r="U1" t="s">
        <v>1300</v>
      </c>
      <c r="V1" s="14" t="s">
        <v>1475</v>
      </c>
      <c r="W1" s="14" t="s">
        <v>1476</v>
      </c>
      <c r="Y1" t="s">
        <v>1460</v>
      </c>
      <c r="Z1" t="s">
        <v>1461</v>
      </c>
    </row>
    <row r="2" spans="1:26" ht="18">
      <c r="A2">
        <v>1</v>
      </c>
      <c r="B2" t="s">
        <v>860</v>
      </c>
      <c r="C2" s="7" t="s">
        <v>1067</v>
      </c>
      <c r="D2" t="s">
        <v>2880</v>
      </c>
      <c r="E2" s="19">
        <v>1</v>
      </c>
      <c r="F2" s="8">
        <v>148</v>
      </c>
      <c r="G2" s="8">
        <v>1</v>
      </c>
      <c r="I2" t="s">
        <v>2881</v>
      </c>
      <c r="K2" s="1" t="s">
        <v>860</v>
      </c>
      <c r="L2" s="22" t="s">
        <v>2252</v>
      </c>
      <c r="M2" s="22" t="s">
        <v>2253</v>
      </c>
      <c r="N2" t="s">
        <v>2174</v>
      </c>
      <c r="O2" t="s">
        <v>2235</v>
      </c>
      <c r="P2" s="16">
        <v>2340</v>
      </c>
      <c r="Q2" s="16">
        <v>1338</v>
      </c>
      <c r="R2" t="s">
        <v>1412</v>
      </c>
      <c r="S2" t="s">
        <v>1155</v>
      </c>
      <c r="T2" t="s">
        <v>860</v>
      </c>
      <c r="U2" t="s">
        <v>860</v>
      </c>
      <c r="V2" s="13" t="s">
        <v>860</v>
      </c>
      <c r="X2" s="18" t="s">
        <v>860</v>
      </c>
      <c r="Y2" s="17" t="s">
        <v>1807</v>
      </c>
      <c r="Z2" s="17" t="s">
        <v>1808</v>
      </c>
    </row>
    <row r="3" spans="1:26" ht="18">
      <c r="A3">
        <v>2</v>
      </c>
      <c r="B3" t="s">
        <v>2878</v>
      </c>
      <c r="C3" s="7" t="s">
        <v>1126</v>
      </c>
      <c r="D3" s="11"/>
      <c r="E3" s="19">
        <v>2</v>
      </c>
      <c r="F3" s="8" t="s">
        <v>966</v>
      </c>
      <c r="G3" s="8">
        <v>2</v>
      </c>
      <c r="I3" t="s">
        <v>2877</v>
      </c>
      <c r="K3" s="1" t="s">
        <v>1407</v>
      </c>
      <c r="L3" s="10" t="s">
        <v>2254</v>
      </c>
      <c r="M3" s="10" t="s">
        <v>2255</v>
      </c>
      <c r="P3" s="16">
        <v>5257</v>
      </c>
      <c r="Q3" s="16">
        <v>22873</v>
      </c>
      <c r="R3" t="s">
        <v>1421</v>
      </c>
      <c r="S3" t="s">
        <v>1155</v>
      </c>
      <c r="T3" s="11" t="s">
        <v>1408</v>
      </c>
      <c r="V3" s="13" t="s">
        <v>1459</v>
      </c>
    </row>
    <row r="4" spans="1:26" ht="18">
      <c r="A4">
        <v>3</v>
      </c>
      <c r="B4" t="s">
        <v>1411</v>
      </c>
      <c r="C4" s="7" t="s">
        <v>1420</v>
      </c>
      <c r="D4" t="s">
        <v>2875</v>
      </c>
      <c r="E4" s="19">
        <v>3</v>
      </c>
      <c r="F4" s="8">
        <v>147</v>
      </c>
      <c r="G4" s="8">
        <v>3</v>
      </c>
      <c r="I4" t="s">
        <v>2876</v>
      </c>
      <c r="K4" s="1" t="s">
        <v>1411</v>
      </c>
      <c r="L4" s="22" t="s">
        <v>2256</v>
      </c>
      <c r="M4" s="22" t="s">
        <v>2257</v>
      </c>
      <c r="N4" t="s">
        <v>2258</v>
      </c>
      <c r="O4" s="14" t="s">
        <v>2259</v>
      </c>
      <c r="P4" s="16">
        <v>6517</v>
      </c>
      <c r="Q4" s="16">
        <v>23959</v>
      </c>
      <c r="R4" t="s">
        <v>1410</v>
      </c>
      <c r="S4" t="s">
        <v>1245</v>
      </c>
      <c r="T4" t="s">
        <v>862</v>
      </c>
      <c r="U4" t="s">
        <v>1411</v>
      </c>
      <c r="V4" s="13" t="s">
        <v>1411</v>
      </c>
      <c r="W4" s="14" t="s">
        <v>621</v>
      </c>
      <c r="X4" s="18" t="s">
        <v>862</v>
      </c>
      <c r="Y4" s="17" t="s">
        <v>1740</v>
      </c>
      <c r="Z4" s="17" t="s">
        <v>1741</v>
      </c>
    </row>
    <row r="5" spans="1:26" ht="18">
      <c r="A5">
        <v>4</v>
      </c>
      <c r="B5" t="s">
        <v>863</v>
      </c>
      <c r="C5" s="7" t="s">
        <v>1127</v>
      </c>
      <c r="E5" s="19">
        <v>4</v>
      </c>
      <c r="F5" s="8">
        <v>146</v>
      </c>
      <c r="G5" s="8">
        <v>4</v>
      </c>
      <c r="I5" t="s">
        <v>2879</v>
      </c>
      <c r="K5" s="1" t="s">
        <v>1409</v>
      </c>
      <c r="L5" s="22" t="s">
        <v>2260</v>
      </c>
      <c r="M5" s="22" t="s">
        <v>2261</v>
      </c>
      <c r="N5" t="s">
        <v>2169</v>
      </c>
      <c r="O5" t="s">
        <v>1513</v>
      </c>
      <c r="P5" s="16">
        <v>3472</v>
      </c>
      <c r="Q5" s="16">
        <v>21625</v>
      </c>
      <c r="R5" t="s">
        <v>1418</v>
      </c>
      <c r="S5" t="s">
        <v>1155</v>
      </c>
      <c r="T5" t="s">
        <v>863</v>
      </c>
      <c r="U5" t="s">
        <v>1409</v>
      </c>
      <c r="V5" s="13" t="s">
        <v>1409</v>
      </c>
      <c r="X5" s="18" t="s">
        <v>863</v>
      </c>
      <c r="Y5" s="17" t="s">
        <v>1809</v>
      </c>
      <c r="Z5" s="17" t="s">
        <v>1810</v>
      </c>
    </row>
    <row r="6" spans="1:26" ht="18">
      <c r="A6">
        <v>5</v>
      </c>
      <c r="B6" t="s">
        <v>864</v>
      </c>
      <c r="C6" s="7" t="s">
        <v>1128</v>
      </c>
      <c r="E6" s="19">
        <v>5</v>
      </c>
      <c r="F6" s="8" t="s">
        <v>966</v>
      </c>
      <c r="G6" s="8">
        <v>5</v>
      </c>
      <c r="H6">
        <v>1</v>
      </c>
      <c r="I6" t="s">
        <v>2239</v>
      </c>
      <c r="J6" s="12" t="s">
        <v>1150</v>
      </c>
      <c r="K6" s="1" t="s">
        <v>864</v>
      </c>
      <c r="L6" s="22" t="s">
        <v>2262</v>
      </c>
      <c r="M6" s="22" t="s">
        <v>2263</v>
      </c>
      <c r="N6" t="s">
        <v>2168</v>
      </c>
      <c r="O6" t="s">
        <v>1514</v>
      </c>
      <c r="P6" s="16">
        <v>1099</v>
      </c>
      <c r="Q6" s="16">
        <v>14624</v>
      </c>
      <c r="R6" t="s">
        <v>1388</v>
      </c>
      <c r="S6" t="s">
        <v>1155</v>
      </c>
      <c r="T6" t="s">
        <v>864</v>
      </c>
      <c r="V6" s="13" t="s">
        <v>864</v>
      </c>
      <c r="X6" s="18" t="s">
        <v>864</v>
      </c>
      <c r="Y6" s="17" t="s">
        <v>1811</v>
      </c>
      <c r="Z6" s="17" t="s">
        <v>1812</v>
      </c>
    </row>
    <row r="7" spans="1:26" ht="18">
      <c r="A7">
        <v>6</v>
      </c>
      <c r="B7" t="s">
        <v>1320</v>
      </c>
      <c r="C7" s="7" t="s">
        <v>1129</v>
      </c>
      <c r="D7" t="s">
        <v>2238</v>
      </c>
      <c r="E7" s="19">
        <v>6</v>
      </c>
      <c r="F7" s="8">
        <v>1</v>
      </c>
      <c r="G7" s="8">
        <v>6</v>
      </c>
      <c r="H7">
        <v>2</v>
      </c>
      <c r="I7" t="s">
        <v>2237</v>
      </c>
      <c r="K7" s="1" t="s">
        <v>1320</v>
      </c>
      <c r="L7" s="22" t="s">
        <v>2264</v>
      </c>
      <c r="M7" s="22" t="s">
        <v>2265</v>
      </c>
      <c r="N7" t="s">
        <v>2266</v>
      </c>
      <c r="O7" s="14" t="s">
        <v>2267</v>
      </c>
      <c r="P7" s="16">
        <v>1228</v>
      </c>
      <c r="Q7" s="16">
        <v>12749</v>
      </c>
      <c r="R7" t="s">
        <v>1208</v>
      </c>
      <c r="S7" t="s">
        <v>1155</v>
      </c>
      <c r="T7" t="s">
        <v>1151</v>
      </c>
      <c r="U7" t="s">
        <v>592</v>
      </c>
      <c r="V7" s="13" t="s">
        <v>1320</v>
      </c>
      <c r="W7" s="14" t="s">
        <v>592</v>
      </c>
      <c r="X7" s="18" t="s">
        <v>1320</v>
      </c>
      <c r="Y7" s="17" t="s">
        <v>1582</v>
      </c>
      <c r="Z7" s="17" t="s">
        <v>1583</v>
      </c>
    </row>
    <row r="8" spans="1:26" ht="18">
      <c r="A8">
        <v>7</v>
      </c>
      <c r="B8" t="s">
        <v>866</v>
      </c>
      <c r="C8" s="7" t="s">
        <v>971</v>
      </c>
      <c r="E8" s="19">
        <v>7</v>
      </c>
      <c r="F8" s="8">
        <v>2</v>
      </c>
      <c r="G8" s="8">
        <v>7</v>
      </c>
      <c r="H8">
        <v>4</v>
      </c>
      <c r="K8" s="1" t="s">
        <v>530</v>
      </c>
      <c r="L8" s="22" t="s">
        <v>2270</v>
      </c>
      <c r="M8" s="22" t="s">
        <v>2271</v>
      </c>
      <c r="N8" t="s">
        <v>2272</v>
      </c>
      <c r="O8" s="14" t="s">
        <v>2273</v>
      </c>
      <c r="P8" s="16">
        <v>2688</v>
      </c>
      <c r="Q8" s="16">
        <v>12565</v>
      </c>
      <c r="R8" t="s">
        <v>1189</v>
      </c>
      <c r="S8" t="s">
        <v>1155</v>
      </c>
      <c r="T8" t="s">
        <v>866</v>
      </c>
      <c r="U8" t="s">
        <v>530</v>
      </c>
      <c r="V8" s="13" t="s">
        <v>530</v>
      </c>
      <c r="W8" s="14" t="s">
        <v>530</v>
      </c>
      <c r="X8" s="18" t="s">
        <v>866</v>
      </c>
      <c r="Y8" s="17" t="s">
        <v>1716</v>
      </c>
      <c r="Z8" s="17" t="s">
        <v>1717</v>
      </c>
    </row>
    <row r="9" spans="1:26" ht="18">
      <c r="A9">
        <v>8</v>
      </c>
      <c r="B9" t="s">
        <v>595</v>
      </c>
      <c r="C9" s="7" t="s">
        <v>1068</v>
      </c>
      <c r="E9" s="19">
        <v>8</v>
      </c>
      <c r="F9" s="8">
        <v>3</v>
      </c>
      <c r="G9" s="8">
        <v>8</v>
      </c>
      <c r="H9">
        <v>22</v>
      </c>
      <c r="K9" s="1" t="s">
        <v>595</v>
      </c>
      <c r="L9" s="22" t="s">
        <v>2274</v>
      </c>
      <c r="M9" s="22" t="s">
        <v>2275</v>
      </c>
      <c r="N9" t="s">
        <v>2276</v>
      </c>
      <c r="O9" s="14" t="s">
        <v>2277</v>
      </c>
      <c r="P9" s="16">
        <v>3885</v>
      </c>
      <c r="Q9" s="16">
        <v>13347</v>
      </c>
      <c r="R9" t="s">
        <v>1209</v>
      </c>
      <c r="S9" t="s">
        <v>1155</v>
      </c>
      <c r="T9" t="s">
        <v>595</v>
      </c>
      <c r="U9" t="s">
        <v>595</v>
      </c>
      <c r="V9" s="13" t="s">
        <v>1458</v>
      </c>
      <c r="W9" s="14" t="s">
        <v>595</v>
      </c>
      <c r="X9" s="18" t="s">
        <v>595</v>
      </c>
      <c r="Y9" s="17" t="s">
        <v>1728</v>
      </c>
      <c r="Z9" s="17" t="s">
        <v>1729</v>
      </c>
    </row>
    <row r="10" spans="1:26" ht="18">
      <c r="A10">
        <v>9</v>
      </c>
      <c r="B10" t="s">
        <v>598</v>
      </c>
      <c r="C10" s="7" t="s">
        <v>972</v>
      </c>
      <c r="E10" s="19">
        <v>9</v>
      </c>
      <c r="F10" s="8">
        <v>4</v>
      </c>
      <c r="G10" s="8">
        <v>9</v>
      </c>
      <c r="H10">
        <v>23</v>
      </c>
      <c r="K10" s="1" t="s">
        <v>598</v>
      </c>
      <c r="L10" s="22" t="s">
        <v>2278</v>
      </c>
      <c r="M10" s="22" t="s">
        <v>2279</v>
      </c>
      <c r="N10" t="s">
        <v>2280</v>
      </c>
      <c r="O10" s="14" t="s">
        <v>2281</v>
      </c>
      <c r="P10" s="16">
        <v>5069</v>
      </c>
      <c r="Q10" s="16">
        <v>13502</v>
      </c>
      <c r="R10" t="s">
        <v>1210</v>
      </c>
      <c r="S10" t="s">
        <v>1155</v>
      </c>
      <c r="T10" t="s">
        <v>598</v>
      </c>
      <c r="U10" t="s">
        <v>598</v>
      </c>
      <c r="V10" s="13" t="s">
        <v>598</v>
      </c>
      <c r="W10" s="14" t="s">
        <v>598</v>
      </c>
      <c r="X10" s="18" t="s">
        <v>598</v>
      </c>
      <c r="Y10" s="17" t="s">
        <v>1756</v>
      </c>
      <c r="Z10" s="17" t="s">
        <v>1757</v>
      </c>
    </row>
    <row r="11" spans="1:26" ht="18">
      <c r="A11">
        <v>10</v>
      </c>
      <c r="B11" t="s">
        <v>1344</v>
      </c>
      <c r="C11" s="7" t="s">
        <v>973</v>
      </c>
      <c r="D11" t="s">
        <v>867</v>
      </c>
      <c r="E11" s="19">
        <v>10</v>
      </c>
      <c r="F11" s="8">
        <v>5</v>
      </c>
      <c r="G11" s="8">
        <v>10</v>
      </c>
      <c r="H11">
        <v>26</v>
      </c>
      <c r="K11" s="1" t="s">
        <v>1344</v>
      </c>
      <c r="L11" s="22" t="s">
        <v>2282</v>
      </c>
      <c r="M11" s="22" t="s">
        <v>2283</v>
      </c>
      <c r="N11" t="s">
        <v>2284</v>
      </c>
      <c r="O11" s="14" t="s">
        <v>2285</v>
      </c>
      <c r="P11" s="16">
        <v>6262</v>
      </c>
      <c r="Q11" s="16">
        <v>12963</v>
      </c>
      <c r="R11" t="s">
        <v>1211</v>
      </c>
      <c r="S11" t="s">
        <v>1155</v>
      </c>
      <c r="T11" t="s">
        <v>867</v>
      </c>
      <c r="U11" t="s">
        <v>601</v>
      </c>
      <c r="V11" s="13" t="s">
        <v>1344</v>
      </c>
      <c r="W11" s="14" t="s">
        <v>601</v>
      </c>
      <c r="X11" s="18" t="s">
        <v>1344</v>
      </c>
      <c r="Y11" s="17" t="s">
        <v>1758</v>
      </c>
      <c r="Z11" s="17" t="s">
        <v>1759</v>
      </c>
    </row>
    <row r="12" spans="1:26" ht="18">
      <c r="A12">
        <v>11</v>
      </c>
      <c r="B12" t="s">
        <v>1882</v>
      </c>
      <c r="C12" s="7" t="s">
        <v>974</v>
      </c>
      <c r="D12" t="s">
        <v>1881</v>
      </c>
      <c r="E12" s="19">
        <v>11</v>
      </c>
      <c r="F12" s="8">
        <v>26</v>
      </c>
      <c r="G12" s="8">
        <v>11</v>
      </c>
      <c r="H12">
        <v>24</v>
      </c>
      <c r="K12" s="1" t="s">
        <v>1312</v>
      </c>
      <c r="L12" s="22" t="s">
        <v>2286</v>
      </c>
      <c r="M12" s="22" t="s">
        <v>2287</v>
      </c>
      <c r="N12" t="s">
        <v>2288</v>
      </c>
      <c r="O12" s="14" t="s">
        <v>2289</v>
      </c>
      <c r="P12" s="16">
        <v>5938</v>
      </c>
      <c r="Q12" s="16">
        <v>13771</v>
      </c>
      <c r="R12" t="s">
        <v>1190</v>
      </c>
      <c r="S12" t="s">
        <v>1155</v>
      </c>
      <c r="T12" t="s">
        <v>868</v>
      </c>
      <c r="U12" t="s">
        <v>533</v>
      </c>
      <c r="V12" s="13" t="s">
        <v>1312</v>
      </c>
      <c r="W12" s="14" t="s">
        <v>533</v>
      </c>
      <c r="X12" s="18" t="s">
        <v>868</v>
      </c>
      <c r="Y12" s="17" t="s">
        <v>1769</v>
      </c>
      <c r="Z12" s="17" t="s">
        <v>1770</v>
      </c>
    </row>
    <row r="13" spans="1:26" ht="18">
      <c r="A13">
        <v>12</v>
      </c>
      <c r="B13" t="s">
        <v>680</v>
      </c>
      <c r="C13" s="7" t="s">
        <v>975</v>
      </c>
      <c r="E13" s="19">
        <v>12</v>
      </c>
      <c r="F13" s="8">
        <v>25</v>
      </c>
      <c r="G13" s="8">
        <v>12</v>
      </c>
      <c r="H13">
        <v>25</v>
      </c>
      <c r="K13" s="1" t="s">
        <v>680</v>
      </c>
      <c r="L13" s="22" t="s">
        <v>2290</v>
      </c>
      <c r="M13" s="22" t="s">
        <v>2291</v>
      </c>
      <c r="N13" t="s">
        <v>2292</v>
      </c>
      <c r="O13" s="14" t="s">
        <v>2293</v>
      </c>
      <c r="P13" s="16">
        <v>7536</v>
      </c>
      <c r="Q13" s="16">
        <v>13643</v>
      </c>
      <c r="R13" t="s">
        <v>1237</v>
      </c>
      <c r="S13" t="s">
        <v>1155</v>
      </c>
      <c r="T13" t="s">
        <v>680</v>
      </c>
      <c r="U13" t="s">
        <v>680</v>
      </c>
      <c r="V13" s="13" t="s">
        <v>680</v>
      </c>
      <c r="W13" s="14" t="s">
        <v>680</v>
      </c>
      <c r="X13" s="18" t="s">
        <v>680</v>
      </c>
      <c r="Y13" s="17" t="s">
        <v>1781</v>
      </c>
      <c r="Z13" s="17" t="s">
        <v>1782</v>
      </c>
    </row>
    <row r="14" spans="1:26" ht="18">
      <c r="A14">
        <v>13</v>
      </c>
      <c r="B14" t="s">
        <v>869</v>
      </c>
      <c r="C14" s="7" t="s">
        <v>976</v>
      </c>
      <c r="E14" s="19">
        <v>13</v>
      </c>
      <c r="F14" s="8">
        <v>27</v>
      </c>
      <c r="G14" s="8">
        <v>13</v>
      </c>
      <c r="H14">
        <v>33</v>
      </c>
      <c r="K14" s="1" t="s">
        <v>1364</v>
      </c>
      <c r="L14" s="22" t="s">
        <v>1477</v>
      </c>
      <c r="M14" s="22" t="s">
        <v>1515</v>
      </c>
      <c r="N14" t="s">
        <v>1477</v>
      </c>
      <c r="O14" t="s">
        <v>1515</v>
      </c>
      <c r="P14" s="16">
        <v>5106</v>
      </c>
      <c r="Q14" s="16">
        <v>14207</v>
      </c>
      <c r="R14" t="s">
        <v>1365</v>
      </c>
      <c r="S14" t="s">
        <v>1261</v>
      </c>
      <c r="T14" t="s">
        <v>869</v>
      </c>
      <c r="U14" t="s">
        <v>869</v>
      </c>
      <c r="V14" s="13" t="s">
        <v>1364</v>
      </c>
      <c r="X14" s="18" t="s">
        <v>869</v>
      </c>
      <c r="Y14" s="17" t="s">
        <v>1813</v>
      </c>
      <c r="Z14" s="17" t="s">
        <v>1814</v>
      </c>
    </row>
    <row r="15" spans="1:26" ht="18">
      <c r="A15">
        <v>14</v>
      </c>
      <c r="B15" t="s">
        <v>786</v>
      </c>
      <c r="C15" s="7" t="s">
        <v>977</v>
      </c>
      <c r="E15" s="19">
        <v>14</v>
      </c>
      <c r="F15" s="8">
        <v>28</v>
      </c>
      <c r="G15" s="8">
        <v>14</v>
      </c>
      <c r="H15">
        <v>33</v>
      </c>
      <c r="K15" s="1" t="s">
        <v>786</v>
      </c>
      <c r="L15" s="22" t="s">
        <v>2294</v>
      </c>
      <c r="M15" s="22" t="s">
        <v>2295</v>
      </c>
      <c r="N15" t="s">
        <v>2296</v>
      </c>
      <c r="O15" s="14" t="s">
        <v>2297</v>
      </c>
      <c r="P15" s="16">
        <v>6467</v>
      </c>
      <c r="Q15" s="16">
        <v>14888</v>
      </c>
      <c r="R15" t="s">
        <v>1274</v>
      </c>
      <c r="S15" t="s">
        <v>1261</v>
      </c>
      <c r="T15" t="s">
        <v>786</v>
      </c>
      <c r="U15" t="s">
        <v>786</v>
      </c>
      <c r="V15" s="13" t="s">
        <v>786</v>
      </c>
      <c r="W15" s="14" t="s">
        <v>786</v>
      </c>
      <c r="X15" s="18" t="s">
        <v>786</v>
      </c>
      <c r="Y15" s="17" t="s">
        <v>1764</v>
      </c>
      <c r="Z15" s="17" t="s">
        <v>1765</v>
      </c>
    </row>
    <row r="16" spans="1:26" ht="18">
      <c r="A16">
        <v>15</v>
      </c>
      <c r="B16" t="s">
        <v>1320</v>
      </c>
      <c r="C16" s="7" t="s">
        <v>978</v>
      </c>
      <c r="D16" t="s">
        <v>872</v>
      </c>
      <c r="E16" s="19">
        <v>15</v>
      </c>
      <c r="F16" s="8">
        <v>6</v>
      </c>
      <c r="G16" s="8">
        <v>17</v>
      </c>
      <c r="H16">
        <v>5</v>
      </c>
      <c r="K16" s="1" t="s">
        <v>1305</v>
      </c>
      <c r="L16" s="22" t="s">
        <v>2298</v>
      </c>
      <c r="M16" s="22" t="s">
        <v>2299</v>
      </c>
      <c r="N16" t="s">
        <v>2300</v>
      </c>
      <c r="O16" s="14" t="s">
        <v>2301</v>
      </c>
      <c r="P16" s="16">
        <v>8265</v>
      </c>
      <c r="Q16" s="16">
        <v>10455</v>
      </c>
      <c r="R16" t="s">
        <v>1212</v>
      </c>
      <c r="S16" t="s">
        <v>1155</v>
      </c>
      <c r="T16" t="s">
        <v>872</v>
      </c>
      <c r="U16" t="s">
        <v>604</v>
      </c>
      <c r="V16" s="13" t="s">
        <v>1457</v>
      </c>
      <c r="W16" s="14" t="s">
        <v>604</v>
      </c>
      <c r="X16" s="18" t="s">
        <v>1320</v>
      </c>
      <c r="Y16" s="17" t="s">
        <v>1771</v>
      </c>
      <c r="Z16" s="17" t="s">
        <v>1772</v>
      </c>
    </row>
    <row r="17" spans="1:26" ht="18">
      <c r="A17">
        <v>16</v>
      </c>
      <c r="B17" t="s">
        <v>536</v>
      </c>
      <c r="C17" s="7" t="s">
        <v>1377</v>
      </c>
      <c r="E17" s="19">
        <v>16</v>
      </c>
      <c r="F17" s="8">
        <v>7</v>
      </c>
      <c r="G17" s="8">
        <v>18</v>
      </c>
      <c r="H17">
        <v>6</v>
      </c>
      <c r="K17" s="1" t="s">
        <v>536</v>
      </c>
      <c r="L17" s="22" t="s">
        <v>2302</v>
      </c>
      <c r="M17" s="22" t="s">
        <v>2303</v>
      </c>
      <c r="N17" t="s">
        <v>2304</v>
      </c>
      <c r="O17" s="14" t="s">
        <v>2305</v>
      </c>
      <c r="P17" s="16">
        <v>8369</v>
      </c>
      <c r="Q17" s="16">
        <v>12176</v>
      </c>
      <c r="R17" t="s">
        <v>1191</v>
      </c>
      <c r="S17" t="s">
        <v>1155</v>
      </c>
      <c r="T17" t="s">
        <v>536</v>
      </c>
      <c r="U17" t="s">
        <v>536</v>
      </c>
      <c r="V17" s="13" t="s">
        <v>536</v>
      </c>
      <c r="W17" s="14" t="s">
        <v>536</v>
      </c>
      <c r="X17" s="18" t="s">
        <v>536</v>
      </c>
      <c r="Y17" s="17" t="s">
        <v>1803</v>
      </c>
      <c r="Z17" s="17" t="s">
        <v>1804</v>
      </c>
    </row>
    <row r="18" spans="1:26" ht="18">
      <c r="A18">
        <v>17</v>
      </c>
      <c r="B18" t="s">
        <v>2871</v>
      </c>
      <c r="C18" s="7" t="s">
        <v>1378</v>
      </c>
      <c r="D18" t="s">
        <v>1511</v>
      </c>
      <c r="E18" s="19">
        <v>16</v>
      </c>
      <c r="F18" s="8" t="s">
        <v>1380</v>
      </c>
      <c r="G18" s="8" t="s">
        <v>1381</v>
      </c>
      <c r="K18" s="1" t="s">
        <v>1316</v>
      </c>
      <c r="L18" s="22" t="s">
        <v>2306</v>
      </c>
      <c r="M18" s="22" t="s">
        <v>2307</v>
      </c>
      <c r="N18" t="s">
        <v>2308</v>
      </c>
      <c r="O18" s="14" t="s">
        <v>2309</v>
      </c>
      <c r="P18" s="16"/>
      <c r="Q18" s="16"/>
      <c r="R18" t="s">
        <v>1248</v>
      </c>
      <c r="S18" t="s">
        <v>1245</v>
      </c>
      <c r="T18" t="s">
        <v>1379</v>
      </c>
      <c r="U18" t="s">
        <v>1382</v>
      </c>
      <c r="V18" s="13" t="s">
        <v>1316</v>
      </c>
      <c r="W18" s="14" t="s">
        <v>714</v>
      </c>
      <c r="X18" s="18" t="s">
        <v>1511</v>
      </c>
      <c r="Y18" s="17" t="s">
        <v>1773</v>
      </c>
      <c r="Z18" s="17" t="s">
        <v>1774</v>
      </c>
    </row>
    <row r="19" spans="1:26" ht="18">
      <c r="A19">
        <v>18</v>
      </c>
      <c r="B19" t="s">
        <v>1507</v>
      </c>
      <c r="C19" s="7" t="s">
        <v>979</v>
      </c>
      <c r="D19" t="s">
        <v>874</v>
      </c>
      <c r="E19" s="19">
        <v>17</v>
      </c>
      <c r="F19" s="8">
        <v>8</v>
      </c>
      <c r="G19" s="8">
        <v>19</v>
      </c>
      <c r="H19">
        <v>27</v>
      </c>
      <c r="K19" s="1" t="s">
        <v>1431</v>
      </c>
      <c r="L19" s="22" t="s">
        <v>2310</v>
      </c>
      <c r="M19" s="22" t="s">
        <v>2311</v>
      </c>
      <c r="N19" t="s">
        <v>2312</v>
      </c>
      <c r="O19" s="14" t="s">
        <v>2313</v>
      </c>
      <c r="P19" s="16">
        <v>9460</v>
      </c>
      <c r="Q19" s="16">
        <v>13115</v>
      </c>
      <c r="R19" t="s">
        <v>1192</v>
      </c>
      <c r="S19" t="s">
        <v>1155</v>
      </c>
      <c r="T19" t="s">
        <v>874</v>
      </c>
      <c r="U19" t="s">
        <v>539</v>
      </c>
      <c r="V19" s="13" t="s">
        <v>1431</v>
      </c>
      <c r="W19" s="14" t="s">
        <v>539</v>
      </c>
      <c r="X19" s="18" t="s">
        <v>1507</v>
      </c>
      <c r="Y19" s="17" t="s">
        <v>1783</v>
      </c>
      <c r="Z19" s="17" t="s">
        <v>1784</v>
      </c>
    </row>
    <row r="20" spans="1:26" ht="18">
      <c r="A20">
        <v>19</v>
      </c>
      <c r="B20" t="s">
        <v>875</v>
      </c>
      <c r="C20" s="7" t="s">
        <v>1130</v>
      </c>
      <c r="E20" s="19">
        <v>18</v>
      </c>
      <c r="F20" s="8">
        <v>9</v>
      </c>
      <c r="G20" s="8">
        <v>20</v>
      </c>
      <c r="H20">
        <v>9</v>
      </c>
      <c r="K20" s="1" t="s">
        <v>1386</v>
      </c>
      <c r="L20" s="22" t="s">
        <v>2314</v>
      </c>
      <c r="M20" s="22" t="s">
        <v>2315</v>
      </c>
      <c r="N20" t="s">
        <v>1478</v>
      </c>
      <c r="O20" t="s">
        <v>2173</v>
      </c>
      <c r="P20" s="16">
        <v>11777</v>
      </c>
      <c r="Q20" s="16">
        <v>7755</v>
      </c>
      <c r="R20" t="s">
        <v>1260</v>
      </c>
      <c r="S20" t="s">
        <v>1261</v>
      </c>
      <c r="T20" t="s">
        <v>875</v>
      </c>
      <c r="U20" t="s">
        <v>1386</v>
      </c>
      <c r="V20" s="13" t="s">
        <v>1386</v>
      </c>
      <c r="X20" s="18" t="s">
        <v>875</v>
      </c>
      <c r="Y20" s="17" t="s">
        <v>1815</v>
      </c>
      <c r="Z20" s="17" t="s">
        <v>1816</v>
      </c>
    </row>
    <row r="21" spans="1:26" ht="18">
      <c r="A21">
        <v>20</v>
      </c>
      <c r="B21" t="s">
        <v>607</v>
      </c>
      <c r="C21" s="7" t="s">
        <v>980</v>
      </c>
      <c r="E21" s="19">
        <v>19</v>
      </c>
      <c r="F21" s="8">
        <v>10</v>
      </c>
      <c r="G21" s="8">
        <v>21</v>
      </c>
      <c r="H21">
        <v>10</v>
      </c>
      <c r="K21" s="1" t="s">
        <v>1323</v>
      </c>
      <c r="L21" s="22" t="s">
        <v>2316</v>
      </c>
      <c r="M21" s="22" t="s">
        <v>2317</v>
      </c>
      <c r="N21" t="s">
        <v>2318</v>
      </c>
      <c r="O21" s="14" t="s">
        <v>2319</v>
      </c>
      <c r="P21" s="16">
        <v>12195</v>
      </c>
      <c r="Q21" s="16">
        <v>8711</v>
      </c>
      <c r="R21" t="s">
        <v>1213</v>
      </c>
      <c r="S21" t="s">
        <v>1155</v>
      </c>
      <c r="T21" t="s">
        <v>876</v>
      </c>
      <c r="U21" t="s">
        <v>607</v>
      </c>
      <c r="V21" s="13" t="s">
        <v>1323</v>
      </c>
      <c r="W21" s="14" t="s">
        <v>607</v>
      </c>
      <c r="X21" s="18" t="s">
        <v>607</v>
      </c>
      <c r="Y21" s="17" t="s">
        <v>1797</v>
      </c>
      <c r="Z21" s="17" t="s">
        <v>1798</v>
      </c>
    </row>
    <row r="22" spans="1:26" ht="18">
      <c r="A22">
        <v>21</v>
      </c>
      <c r="B22" t="s">
        <v>1884</v>
      </c>
      <c r="C22" s="7" t="s">
        <v>1069</v>
      </c>
      <c r="D22" t="s">
        <v>1883</v>
      </c>
      <c r="E22" s="19">
        <v>20</v>
      </c>
      <c r="F22" s="8">
        <v>11</v>
      </c>
      <c r="G22" s="8">
        <v>22</v>
      </c>
      <c r="H22">
        <v>17</v>
      </c>
      <c r="K22" s="1" t="s">
        <v>1326</v>
      </c>
      <c r="L22" s="22" t="s">
        <v>2320</v>
      </c>
      <c r="M22" s="22" t="s">
        <v>2321</v>
      </c>
      <c r="N22" t="s">
        <v>2322</v>
      </c>
      <c r="O22" s="14" t="s">
        <v>2323</v>
      </c>
      <c r="P22" s="16">
        <v>18328</v>
      </c>
      <c r="Q22" s="16">
        <v>11995</v>
      </c>
      <c r="R22" t="s">
        <v>1167</v>
      </c>
      <c r="S22" t="s">
        <v>1155</v>
      </c>
      <c r="T22" t="s">
        <v>877</v>
      </c>
      <c r="U22" t="s">
        <v>462</v>
      </c>
      <c r="V22" s="13" t="s">
        <v>1326</v>
      </c>
      <c r="W22" s="14" t="s">
        <v>462</v>
      </c>
      <c r="X22" s="18" t="s">
        <v>1497</v>
      </c>
      <c r="Y22" s="17" t="s">
        <v>1594</v>
      </c>
      <c r="Z22" s="17" t="s">
        <v>1595</v>
      </c>
    </row>
    <row r="23" spans="1:26" ht="18">
      <c r="A23">
        <v>22</v>
      </c>
      <c r="B23" t="s">
        <v>450</v>
      </c>
      <c r="C23" s="7" t="s">
        <v>981</v>
      </c>
      <c r="E23" s="19">
        <v>21</v>
      </c>
      <c r="F23" s="8">
        <v>12</v>
      </c>
      <c r="G23" s="8">
        <v>26</v>
      </c>
      <c r="H23">
        <v>13</v>
      </c>
      <c r="K23" s="1" t="s">
        <v>450</v>
      </c>
      <c r="L23" s="22" t="s">
        <v>2324</v>
      </c>
      <c r="M23" s="22" t="s">
        <v>2325</v>
      </c>
      <c r="N23" t="s">
        <v>2326</v>
      </c>
      <c r="O23" s="14" t="s">
        <v>2327</v>
      </c>
      <c r="P23" s="16">
        <v>18695</v>
      </c>
      <c r="Q23" s="16">
        <v>5477</v>
      </c>
      <c r="R23" t="s">
        <v>1163</v>
      </c>
      <c r="S23" t="s">
        <v>1155</v>
      </c>
      <c r="T23" t="s">
        <v>450</v>
      </c>
      <c r="U23" t="s">
        <v>450</v>
      </c>
      <c r="V23" s="13" t="s">
        <v>450</v>
      </c>
      <c r="W23" s="14" t="s">
        <v>450</v>
      </c>
      <c r="X23" s="18" t="s">
        <v>450</v>
      </c>
      <c r="Y23" s="17" t="s">
        <v>1606</v>
      </c>
      <c r="Z23" s="17" t="s">
        <v>1607</v>
      </c>
    </row>
    <row r="24" spans="1:26" ht="18">
      <c r="A24">
        <v>23</v>
      </c>
      <c r="B24" t="s">
        <v>426</v>
      </c>
      <c r="C24" s="7" t="s">
        <v>982</v>
      </c>
      <c r="E24" s="19">
        <v>22</v>
      </c>
      <c r="F24" s="8">
        <v>13</v>
      </c>
      <c r="G24" s="8">
        <v>27</v>
      </c>
      <c r="H24">
        <v>14</v>
      </c>
      <c r="K24" s="1" t="s">
        <v>426</v>
      </c>
      <c r="L24" s="22" t="s">
        <v>2328</v>
      </c>
      <c r="M24" s="22" t="s">
        <v>2329</v>
      </c>
      <c r="N24" t="s">
        <v>2330</v>
      </c>
      <c r="O24" s="14" t="s">
        <v>2331</v>
      </c>
      <c r="P24" s="16">
        <v>20443</v>
      </c>
      <c r="Q24" s="16">
        <v>5155</v>
      </c>
      <c r="R24" t="s">
        <v>1154</v>
      </c>
      <c r="S24" t="s">
        <v>1155</v>
      </c>
      <c r="T24" t="s">
        <v>426</v>
      </c>
      <c r="U24" t="s">
        <v>426</v>
      </c>
      <c r="V24" s="13" t="s">
        <v>426</v>
      </c>
      <c r="W24" s="14" t="s">
        <v>426</v>
      </c>
      <c r="X24" s="18" t="s">
        <v>426</v>
      </c>
      <c r="Y24" s="17" t="s">
        <v>1616</v>
      </c>
      <c r="Z24" s="17" t="s">
        <v>1617</v>
      </c>
    </row>
    <row r="25" spans="1:26" ht="18">
      <c r="A25">
        <v>24</v>
      </c>
      <c r="B25" t="s">
        <v>1342</v>
      </c>
      <c r="C25" s="7" t="s">
        <v>983</v>
      </c>
      <c r="D25" t="s">
        <v>881</v>
      </c>
      <c r="E25" s="19">
        <v>23</v>
      </c>
      <c r="F25" s="8">
        <v>14</v>
      </c>
      <c r="G25" s="8">
        <v>28</v>
      </c>
      <c r="H25">
        <v>12</v>
      </c>
      <c r="K25" s="1" t="s">
        <v>1342</v>
      </c>
      <c r="L25" s="22" t="s">
        <v>2332</v>
      </c>
      <c r="M25" s="22" t="s">
        <v>2333</v>
      </c>
      <c r="N25" t="s">
        <v>2334</v>
      </c>
      <c r="O25" s="14" t="s">
        <v>2335</v>
      </c>
      <c r="P25" s="16">
        <v>18235</v>
      </c>
      <c r="Q25" s="16">
        <v>3392</v>
      </c>
      <c r="R25" t="s">
        <v>1166</v>
      </c>
      <c r="S25" t="s">
        <v>1155</v>
      </c>
      <c r="T25" t="s">
        <v>881</v>
      </c>
      <c r="U25" t="s">
        <v>459</v>
      </c>
      <c r="V25" s="13" t="s">
        <v>1342</v>
      </c>
      <c r="W25" s="14" t="s">
        <v>459</v>
      </c>
      <c r="X25" s="18" t="s">
        <v>1342</v>
      </c>
      <c r="Y25" s="17" t="s">
        <v>1562</v>
      </c>
      <c r="Z25" s="17" t="s">
        <v>1563</v>
      </c>
    </row>
    <row r="26" spans="1:26" ht="18">
      <c r="A26">
        <v>25</v>
      </c>
      <c r="B26" t="s">
        <v>882</v>
      </c>
      <c r="C26" s="7" t="s">
        <v>1070</v>
      </c>
      <c r="E26" s="19">
        <v>24</v>
      </c>
      <c r="F26" s="8">
        <v>15</v>
      </c>
      <c r="G26" s="8">
        <v>29</v>
      </c>
      <c r="H26">
        <v>11</v>
      </c>
      <c r="K26" s="1" t="s">
        <v>456</v>
      </c>
      <c r="L26" s="22" t="s">
        <v>2336</v>
      </c>
      <c r="M26" s="22" t="s">
        <v>2337</v>
      </c>
      <c r="N26" t="s">
        <v>2338</v>
      </c>
      <c r="O26" s="14" t="s">
        <v>2339</v>
      </c>
      <c r="P26" s="16">
        <v>19606</v>
      </c>
      <c r="Q26" s="16">
        <v>1596</v>
      </c>
      <c r="R26" t="s">
        <v>1165</v>
      </c>
      <c r="S26" t="s">
        <v>1155</v>
      </c>
      <c r="T26" t="s">
        <v>882</v>
      </c>
      <c r="U26" t="s">
        <v>456</v>
      </c>
      <c r="V26" s="13" t="s">
        <v>456</v>
      </c>
      <c r="W26" s="14" t="s">
        <v>456</v>
      </c>
      <c r="X26" s="18" t="s">
        <v>882</v>
      </c>
      <c r="Y26" s="17" t="s">
        <v>1612</v>
      </c>
      <c r="Z26" s="17" t="s">
        <v>1613</v>
      </c>
    </row>
    <row r="27" spans="1:26" ht="18">
      <c r="A27">
        <v>26</v>
      </c>
      <c r="B27" t="s">
        <v>742</v>
      </c>
      <c r="C27" s="7" t="s">
        <v>1071</v>
      </c>
      <c r="E27" s="19">
        <v>25</v>
      </c>
      <c r="F27" s="8">
        <v>16</v>
      </c>
      <c r="G27" s="8">
        <v>30</v>
      </c>
      <c r="H27">
        <v>15</v>
      </c>
      <c r="K27" s="1" t="s">
        <v>1329</v>
      </c>
      <c r="L27" s="22" t="s">
        <v>2340</v>
      </c>
      <c r="M27" s="22" t="s">
        <v>2341</v>
      </c>
      <c r="N27" t="s">
        <v>2342</v>
      </c>
      <c r="O27" s="14" t="s">
        <v>2343</v>
      </c>
      <c r="P27" s="16">
        <v>22233</v>
      </c>
      <c r="Q27" s="16">
        <v>2748</v>
      </c>
      <c r="R27" t="s">
        <v>1258</v>
      </c>
      <c r="S27" t="s">
        <v>1259</v>
      </c>
      <c r="T27" t="s">
        <v>883</v>
      </c>
      <c r="U27" t="s">
        <v>742</v>
      </c>
      <c r="V27" s="13" t="s">
        <v>1329</v>
      </c>
      <c r="W27" s="14" t="s">
        <v>742</v>
      </c>
      <c r="X27" s="18" t="s">
        <v>742</v>
      </c>
      <c r="Y27" s="17" t="s">
        <v>1626</v>
      </c>
      <c r="Z27" s="17" t="s">
        <v>1627</v>
      </c>
    </row>
    <row r="28" spans="1:26" ht="18">
      <c r="A28">
        <v>27</v>
      </c>
      <c r="B28" t="s">
        <v>1508</v>
      </c>
      <c r="C28" s="7" t="s">
        <v>1072</v>
      </c>
      <c r="D28" t="s">
        <v>1466</v>
      </c>
      <c r="E28" s="19">
        <v>26</v>
      </c>
      <c r="F28" s="8" t="s">
        <v>966</v>
      </c>
      <c r="G28" s="8">
        <v>31</v>
      </c>
      <c r="H28">
        <v>16</v>
      </c>
      <c r="K28" s="1" t="s">
        <v>1392</v>
      </c>
      <c r="L28" s="22" t="s">
        <v>2344</v>
      </c>
      <c r="M28" s="22" t="s">
        <v>2345</v>
      </c>
      <c r="N28" t="s">
        <v>1479</v>
      </c>
      <c r="O28" t="s">
        <v>2170</v>
      </c>
      <c r="P28" s="16">
        <v>24794</v>
      </c>
      <c r="Q28" s="16">
        <v>3723</v>
      </c>
      <c r="R28" t="s">
        <v>1405</v>
      </c>
      <c r="S28" t="s">
        <v>1155</v>
      </c>
      <c r="T28" s="11" t="s">
        <v>1125</v>
      </c>
      <c r="U28" s="11" t="s">
        <v>1406</v>
      </c>
      <c r="V28" s="13" t="s">
        <v>1392</v>
      </c>
      <c r="X28" s="18" t="s">
        <v>1508</v>
      </c>
      <c r="Y28" s="17" t="s">
        <v>1817</v>
      </c>
      <c r="Z28" s="17" t="s">
        <v>1818</v>
      </c>
    </row>
    <row r="29" spans="1:26" ht="18">
      <c r="A29">
        <v>28</v>
      </c>
      <c r="B29" t="s">
        <v>1885</v>
      </c>
      <c r="C29" s="7" t="s">
        <v>1073</v>
      </c>
      <c r="D29" t="s">
        <v>1886</v>
      </c>
      <c r="E29" s="19">
        <v>27</v>
      </c>
      <c r="F29" s="8">
        <v>17</v>
      </c>
      <c r="G29" s="8">
        <v>23</v>
      </c>
      <c r="H29">
        <v>19</v>
      </c>
      <c r="K29" s="1" t="s">
        <v>1432</v>
      </c>
      <c r="L29" s="22" t="s">
        <v>2346</v>
      </c>
      <c r="M29" s="22" t="s">
        <v>2347</v>
      </c>
      <c r="N29" t="s">
        <v>2348</v>
      </c>
      <c r="O29" s="14" t="s">
        <v>2349</v>
      </c>
      <c r="P29" s="16">
        <v>24868</v>
      </c>
      <c r="Q29" s="16">
        <v>8394</v>
      </c>
      <c r="R29" t="s">
        <v>1264</v>
      </c>
      <c r="S29" t="s">
        <v>1261</v>
      </c>
      <c r="T29" t="s">
        <v>878</v>
      </c>
      <c r="U29" t="s">
        <v>1463</v>
      </c>
      <c r="V29" s="13" t="s">
        <v>1432</v>
      </c>
      <c r="W29" s="14" t="s">
        <v>1462</v>
      </c>
      <c r="X29" s="18" t="s">
        <v>878</v>
      </c>
      <c r="Y29" s="17" t="s">
        <v>1642</v>
      </c>
      <c r="Z29" s="17" t="s">
        <v>1643</v>
      </c>
    </row>
    <row r="30" spans="1:26" ht="18">
      <c r="A30">
        <v>29</v>
      </c>
      <c r="B30" t="s">
        <v>1433</v>
      </c>
      <c r="C30" s="7" t="s">
        <v>1074</v>
      </c>
      <c r="D30" t="s">
        <v>879</v>
      </c>
      <c r="E30" s="19">
        <v>28</v>
      </c>
      <c r="F30" s="8">
        <v>18</v>
      </c>
      <c r="G30" s="8">
        <v>24</v>
      </c>
      <c r="H30">
        <v>18</v>
      </c>
      <c r="K30" s="1" t="s">
        <v>1433</v>
      </c>
      <c r="L30" s="22" t="s">
        <v>2350</v>
      </c>
      <c r="M30" s="22" t="s">
        <v>2351</v>
      </c>
      <c r="N30" t="s">
        <v>2352</v>
      </c>
      <c r="O30" s="14" t="s">
        <v>2353</v>
      </c>
      <c r="P30" s="16">
        <v>25215</v>
      </c>
      <c r="Q30" s="16">
        <v>9831</v>
      </c>
      <c r="R30" t="s">
        <v>1162</v>
      </c>
      <c r="S30" t="s">
        <v>1155</v>
      </c>
      <c r="T30" t="s">
        <v>879</v>
      </c>
      <c r="U30" t="s">
        <v>447</v>
      </c>
      <c r="V30" s="13" t="s">
        <v>1433</v>
      </c>
      <c r="W30" s="14" t="s">
        <v>447</v>
      </c>
      <c r="X30" s="18" t="s">
        <v>1433</v>
      </c>
      <c r="Y30" s="17" t="s">
        <v>1644</v>
      </c>
      <c r="Z30" s="17" t="s">
        <v>1645</v>
      </c>
    </row>
    <row r="31" spans="1:26" ht="18">
      <c r="A31">
        <v>30</v>
      </c>
      <c r="B31" t="s">
        <v>880</v>
      </c>
      <c r="C31" s="7" t="s">
        <v>1075</v>
      </c>
      <c r="E31" s="19">
        <v>29</v>
      </c>
      <c r="F31" s="8">
        <v>19</v>
      </c>
      <c r="G31" s="8">
        <v>25</v>
      </c>
      <c r="H31">
        <v>20</v>
      </c>
      <c r="K31" s="1" t="s">
        <v>880</v>
      </c>
      <c r="L31" s="22" t="s">
        <v>2354</v>
      </c>
      <c r="M31" s="22" t="s">
        <v>2355</v>
      </c>
      <c r="N31" t="s">
        <v>2356</v>
      </c>
      <c r="O31" s="14" t="s">
        <v>2357</v>
      </c>
      <c r="P31" s="16">
        <v>26400</v>
      </c>
      <c r="Q31" s="16">
        <v>11699</v>
      </c>
      <c r="R31" t="s">
        <v>1156</v>
      </c>
      <c r="S31" t="s">
        <v>1155</v>
      </c>
      <c r="T31" t="s">
        <v>880</v>
      </c>
      <c r="U31" t="s">
        <v>429</v>
      </c>
      <c r="V31" s="13" t="s">
        <v>880</v>
      </c>
      <c r="W31" s="14" t="s">
        <v>429</v>
      </c>
      <c r="X31" s="18" t="s">
        <v>880</v>
      </c>
      <c r="Y31" s="17" t="s">
        <v>1638</v>
      </c>
      <c r="Z31" s="17" t="s">
        <v>1639</v>
      </c>
    </row>
    <row r="32" spans="1:26" ht="18">
      <c r="A32">
        <v>31</v>
      </c>
      <c r="B32" t="s">
        <v>789</v>
      </c>
      <c r="C32" s="7" t="s">
        <v>1076</v>
      </c>
      <c r="E32" s="19">
        <v>30</v>
      </c>
      <c r="F32" s="8">
        <v>29</v>
      </c>
      <c r="G32" s="8">
        <v>32</v>
      </c>
      <c r="H32">
        <v>29</v>
      </c>
      <c r="K32" s="1" t="s">
        <v>1309</v>
      </c>
      <c r="L32" s="22" t="s">
        <v>2358</v>
      </c>
      <c r="M32" s="22" t="s">
        <v>2359</v>
      </c>
      <c r="N32" t="s">
        <v>2360</v>
      </c>
      <c r="O32" s="14" t="s">
        <v>2361</v>
      </c>
      <c r="P32" s="16">
        <v>4558</v>
      </c>
      <c r="Q32" s="16">
        <v>14268</v>
      </c>
      <c r="R32" t="s">
        <v>1275</v>
      </c>
      <c r="S32" t="s">
        <v>1261</v>
      </c>
      <c r="T32" t="s">
        <v>885</v>
      </c>
      <c r="U32" t="s">
        <v>789</v>
      </c>
      <c r="V32" s="13" t="s">
        <v>1309</v>
      </c>
      <c r="W32" s="14" t="s">
        <v>789</v>
      </c>
      <c r="X32" s="18" t="s">
        <v>789</v>
      </c>
      <c r="Y32" s="17" t="s">
        <v>1640</v>
      </c>
      <c r="Z32" s="17" t="s">
        <v>1641</v>
      </c>
    </row>
    <row r="33" spans="1:26" ht="18">
      <c r="A33">
        <v>32</v>
      </c>
      <c r="B33" t="s">
        <v>1355</v>
      </c>
      <c r="C33" s="7" t="s">
        <v>1077</v>
      </c>
      <c r="D33" t="s">
        <v>886</v>
      </c>
      <c r="E33" s="19">
        <v>31</v>
      </c>
      <c r="F33" s="8">
        <v>30</v>
      </c>
      <c r="G33" s="8">
        <v>33</v>
      </c>
      <c r="H33">
        <v>30</v>
      </c>
      <c r="K33" s="1" t="s">
        <v>1355</v>
      </c>
      <c r="L33" s="22" t="s">
        <v>2362</v>
      </c>
      <c r="M33" s="22" t="s">
        <v>2363</v>
      </c>
      <c r="N33" t="s">
        <v>2364</v>
      </c>
      <c r="O33" s="14" t="s">
        <v>2365</v>
      </c>
      <c r="P33" s="16">
        <v>4567</v>
      </c>
      <c r="Q33" s="16">
        <v>15144</v>
      </c>
      <c r="R33" t="s">
        <v>1276</v>
      </c>
      <c r="S33" t="s">
        <v>1261</v>
      </c>
      <c r="T33" t="s">
        <v>886</v>
      </c>
      <c r="U33" t="s">
        <v>792</v>
      </c>
      <c r="V33" s="13" t="s">
        <v>1355</v>
      </c>
      <c r="W33" s="14" t="s">
        <v>792</v>
      </c>
      <c r="X33" s="18" t="s">
        <v>1355</v>
      </c>
      <c r="Y33" s="17" t="s">
        <v>1779</v>
      </c>
      <c r="Z33" s="17" t="s">
        <v>1780</v>
      </c>
    </row>
    <row r="34" spans="1:26" ht="18">
      <c r="A34">
        <v>33</v>
      </c>
      <c r="B34" t="s">
        <v>1366</v>
      </c>
      <c r="C34" s="7" t="s">
        <v>984</v>
      </c>
      <c r="D34" t="s">
        <v>887</v>
      </c>
      <c r="E34" s="19">
        <v>32</v>
      </c>
      <c r="F34" s="8">
        <v>31</v>
      </c>
      <c r="G34" s="8">
        <v>34</v>
      </c>
      <c r="H34">
        <v>31</v>
      </c>
      <c r="K34" s="1" t="s">
        <v>1366</v>
      </c>
      <c r="L34" s="22" t="s">
        <v>2366</v>
      </c>
      <c r="M34" s="22" t="s">
        <v>2367</v>
      </c>
      <c r="N34" t="s">
        <v>2172</v>
      </c>
      <c r="O34" t="s">
        <v>1516</v>
      </c>
      <c r="P34" s="16">
        <v>5680</v>
      </c>
      <c r="Q34" s="16">
        <v>15000</v>
      </c>
      <c r="R34" t="s">
        <v>1277</v>
      </c>
      <c r="S34" t="s">
        <v>1261</v>
      </c>
      <c r="T34" t="s">
        <v>887</v>
      </c>
      <c r="U34" t="s">
        <v>1385</v>
      </c>
      <c r="V34" s="13" t="s">
        <v>1366</v>
      </c>
      <c r="X34" s="18" t="s">
        <v>1366</v>
      </c>
      <c r="Y34" s="17" t="s">
        <v>1819</v>
      </c>
      <c r="Z34" s="17" t="s">
        <v>1820</v>
      </c>
    </row>
    <row r="35" spans="1:26" ht="18">
      <c r="A35">
        <v>34</v>
      </c>
      <c r="B35" t="s">
        <v>1526</v>
      </c>
      <c r="C35" s="7" t="s">
        <v>985</v>
      </c>
      <c r="D35" t="s">
        <v>491</v>
      </c>
      <c r="E35" s="19">
        <v>33</v>
      </c>
      <c r="F35" s="8">
        <v>32</v>
      </c>
      <c r="G35" s="8">
        <v>35</v>
      </c>
      <c r="H35">
        <v>32</v>
      </c>
      <c r="K35" s="1" t="s">
        <v>491</v>
      </c>
      <c r="L35" s="22" t="s">
        <v>2368</v>
      </c>
      <c r="M35" s="22" t="s">
        <v>2369</v>
      </c>
      <c r="N35" t="s">
        <v>2370</v>
      </c>
      <c r="O35" s="14" t="s">
        <v>2371</v>
      </c>
      <c r="P35" s="16">
        <v>5457</v>
      </c>
      <c r="Q35" s="16">
        <v>16638</v>
      </c>
      <c r="R35" t="s">
        <v>1177</v>
      </c>
      <c r="S35" t="s">
        <v>1155</v>
      </c>
      <c r="T35" t="s">
        <v>491</v>
      </c>
      <c r="U35" t="s">
        <v>491</v>
      </c>
      <c r="V35" s="13" t="s">
        <v>491</v>
      </c>
      <c r="W35" s="14" t="s">
        <v>491</v>
      </c>
      <c r="X35" s="18" t="s">
        <v>491</v>
      </c>
      <c r="Y35" s="17" t="s">
        <v>1734</v>
      </c>
      <c r="Z35" s="17" t="s">
        <v>1735</v>
      </c>
    </row>
    <row r="36" spans="1:26" ht="18">
      <c r="A36">
        <v>35</v>
      </c>
      <c r="B36" t="s">
        <v>1391</v>
      </c>
      <c r="C36" s="7" t="s">
        <v>1078</v>
      </c>
      <c r="D36" t="s">
        <v>2854</v>
      </c>
      <c r="E36" s="19">
        <v>34</v>
      </c>
      <c r="F36" s="8" t="s">
        <v>966</v>
      </c>
      <c r="G36" s="8">
        <v>36</v>
      </c>
      <c r="H36">
        <v>38</v>
      </c>
      <c r="I36" t="s">
        <v>2246</v>
      </c>
      <c r="K36" s="1" t="s">
        <v>1391</v>
      </c>
      <c r="L36" s="22" t="s">
        <v>2372</v>
      </c>
      <c r="M36" s="22" t="s">
        <v>2373</v>
      </c>
      <c r="N36" t="s">
        <v>2171</v>
      </c>
      <c r="O36" t="s">
        <v>1517</v>
      </c>
      <c r="P36" s="16">
        <v>4940</v>
      </c>
      <c r="Q36" s="16">
        <v>18294</v>
      </c>
      <c r="R36" t="s">
        <v>1413</v>
      </c>
      <c r="S36" t="s">
        <v>1155</v>
      </c>
      <c r="T36" t="s">
        <v>888</v>
      </c>
      <c r="U36" s="11" t="s">
        <v>1406</v>
      </c>
      <c r="V36" s="13" t="s">
        <v>1391</v>
      </c>
      <c r="X36" s="18" t="s">
        <v>1391</v>
      </c>
      <c r="Y36" s="17" t="s">
        <v>1821</v>
      </c>
      <c r="Z36" s="17" t="s">
        <v>1822</v>
      </c>
    </row>
    <row r="37" spans="1:26" ht="18">
      <c r="A37">
        <v>36</v>
      </c>
      <c r="B37" t="s">
        <v>2872</v>
      </c>
      <c r="C37" s="7" t="s">
        <v>1079</v>
      </c>
      <c r="D37" t="s">
        <v>732</v>
      </c>
      <c r="E37" s="19">
        <v>35</v>
      </c>
      <c r="F37" s="8">
        <v>38</v>
      </c>
      <c r="G37" s="8">
        <v>37</v>
      </c>
      <c r="H37">
        <v>39</v>
      </c>
      <c r="K37" s="1" t="s">
        <v>1334</v>
      </c>
      <c r="L37" s="22" t="s">
        <v>2374</v>
      </c>
      <c r="M37" s="22" t="s">
        <v>2375</v>
      </c>
      <c r="N37" t="s">
        <v>2376</v>
      </c>
      <c r="O37" s="14" t="s">
        <v>2377</v>
      </c>
      <c r="P37" s="16"/>
      <c r="Q37" s="16"/>
      <c r="R37" t="s">
        <v>1254</v>
      </c>
      <c r="S37" t="s">
        <v>1253</v>
      </c>
      <c r="T37" t="s">
        <v>1131</v>
      </c>
      <c r="U37" t="s">
        <v>732</v>
      </c>
      <c r="V37" s="13" t="s">
        <v>1334</v>
      </c>
      <c r="W37" s="14" t="s">
        <v>732</v>
      </c>
      <c r="X37" s="18" t="s">
        <v>732</v>
      </c>
      <c r="Y37" s="17" t="s">
        <v>1692</v>
      </c>
      <c r="Z37" s="17" t="s">
        <v>1693</v>
      </c>
    </row>
    <row r="38" spans="1:26" ht="18">
      <c r="A38">
        <v>37</v>
      </c>
      <c r="B38" t="s">
        <v>1353</v>
      </c>
      <c r="C38" s="7" t="s">
        <v>1080</v>
      </c>
      <c r="D38" t="s">
        <v>890</v>
      </c>
      <c r="E38" s="19">
        <v>36</v>
      </c>
      <c r="F38" s="8">
        <v>33</v>
      </c>
      <c r="G38" s="8">
        <v>38</v>
      </c>
      <c r="H38">
        <v>34</v>
      </c>
      <c r="K38" s="1" t="s">
        <v>1353</v>
      </c>
      <c r="L38" s="22" t="s">
        <v>2837</v>
      </c>
      <c r="M38" s="22" t="s">
        <v>2838</v>
      </c>
      <c r="N38" t="s">
        <v>2835</v>
      </c>
      <c r="O38" s="14" t="s">
        <v>2836</v>
      </c>
      <c r="P38" s="16">
        <v>6912</v>
      </c>
      <c r="Q38" s="16">
        <v>15754</v>
      </c>
      <c r="R38" t="s">
        <v>1238</v>
      </c>
      <c r="S38" t="s">
        <v>1155</v>
      </c>
      <c r="T38" t="s">
        <v>890</v>
      </c>
      <c r="U38" t="s">
        <v>683</v>
      </c>
      <c r="V38" s="13" t="s">
        <v>1353</v>
      </c>
      <c r="W38" s="14" t="s">
        <v>683</v>
      </c>
      <c r="X38" s="18" t="s">
        <v>1353</v>
      </c>
      <c r="Y38" s="17" t="s">
        <v>1572</v>
      </c>
      <c r="Z38" s="17" t="s">
        <v>1573</v>
      </c>
    </row>
    <row r="39" spans="1:26" ht="18">
      <c r="A39">
        <v>38</v>
      </c>
      <c r="B39" t="s">
        <v>494</v>
      </c>
      <c r="C39" s="7" t="s">
        <v>986</v>
      </c>
      <c r="D39" t="s">
        <v>1868</v>
      </c>
      <c r="E39" s="19">
        <v>37</v>
      </c>
      <c r="F39" s="8">
        <v>34</v>
      </c>
      <c r="G39" s="8">
        <v>39</v>
      </c>
      <c r="H39">
        <v>35</v>
      </c>
      <c r="K39" s="1" t="s">
        <v>1330</v>
      </c>
      <c r="L39" s="22" t="s">
        <v>2378</v>
      </c>
      <c r="M39" s="22" t="s">
        <v>2379</v>
      </c>
      <c r="N39" t="s">
        <v>2380</v>
      </c>
      <c r="O39" s="14" t="s">
        <v>2381</v>
      </c>
      <c r="P39" s="16">
        <v>6864</v>
      </c>
      <c r="Q39" s="16">
        <v>16214</v>
      </c>
      <c r="R39" t="s">
        <v>1178</v>
      </c>
      <c r="S39" t="s">
        <v>1155</v>
      </c>
      <c r="T39" t="s">
        <v>891</v>
      </c>
      <c r="U39" t="s">
        <v>494</v>
      </c>
      <c r="V39" s="13" t="s">
        <v>1330</v>
      </c>
      <c r="W39" s="14" t="s">
        <v>494</v>
      </c>
      <c r="X39" s="18" t="s">
        <v>891</v>
      </c>
      <c r="Y39" s="17" t="s">
        <v>1865</v>
      </c>
      <c r="Z39" s="17" t="s">
        <v>1866</v>
      </c>
    </row>
    <row r="40" spans="1:26" ht="18">
      <c r="A40">
        <v>39</v>
      </c>
      <c r="B40" t="s">
        <v>1492</v>
      </c>
      <c r="C40" s="7" t="s">
        <v>987</v>
      </c>
      <c r="D40" t="s">
        <v>892</v>
      </c>
      <c r="E40" s="19">
        <v>38</v>
      </c>
      <c r="F40" s="8" t="s">
        <v>1063</v>
      </c>
      <c r="G40" s="8">
        <v>40</v>
      </c>
      <c r="H40">
        <v>36</v>
      </c>
      <c r="K40" s="1" t="s">
        <v>1352</v>
      </c>
      <c r="L40" s="22" t="s">
        <v>2382</v>
      </c>
      <c r="M40" s="22" t="s">
        <v>2383</v>
      </c>
      <c r="N40" t="s">
        <v>2831</v>
      </c>
      <c r="O40" s="14" t="s">
        <v>2832</v>
      </c>
      <c r="P40" s="16">
        <v>7432</v>
      </c>
      <c r="Q40" s="16">
        <v>15815</v>
      </c>
      <c r="R40" t="s">
        <v>1179</v>
      </c>
      <c r="S40" t="s">
        <v>1155</v>
      </c>
      <c r="T40" t="s">
        <v>892</v>
      </c>
      <c r="U40" t="s">
        <v>497</v>
      </c>
      <c r="V40" s="13" t="s">
        <v>1352</v>
      </c>
      <c r="W40" s="14" t="s">
        <v>497</v>
      </c>
      <c r="X40" s="18" t="s">
        <v>1492</v>
      </c>
      <c r="Y40" s="17" t="s">
        <v>1560</v>
      </c>
      <c r="Z40" s="17" t="s">
        <v>1561</v>
      </c>
    </row>
    <row r="41" spans="1:26" ht="18">
      <c r="A41">
        <v>40</v>
      </c>
      <c r="B41" t="s">
        <v>1501</v>
      </c>
      <c r="C41" s="7" t="s">
        <v>988</v>
      </c>
      <c r="D41" t="s">
        <v>893</v>
      </c>
      <c r="E41" s="19">
        <v>39</v>
      </c>
      <c r="F41" s="8">
        <v>35</v>
      </c>
      <c r="G41" s="8">
        <v>41</v>
      </c>
      <c r="H41">
        <v>37</v>
      </c>
      <c r="K41" s="1" t="s">
        <v>1434</v>
      </c>
      <c r="L41" s="22" t="s">
        <v>2384</v>
      </c>
      <c r="M41" s="22" t="s">
        <v>2385</v>
      </c>
      <c r="N41" t="s">
        <v>2380</v>
      </c>
      <c r="O41" s="14" t="s">
        <v>2381</v>
      </c>
      <c r="P41" s="16">
        <v>8092</v>
      </c>
      <c r="Q41" s="16">
        <v>15798</v>
      </c>
      <c r="R41" t="s">
        <v>1239</v>
      </c>
      <c r="S41" t="s">
        <v>1155</v>
      </c>
      <c r="T41" t="s">
        <v>893</v>
      </c>
      <c r="U41" t="s">
        <v>686</v>
      </c>
      <c r="V41" s="13" t="s">
        <v>1434</v>
      </c>
      <c r="W41" s="14" t="s">
        <v>686</v>
      </c>
      <c r="X41" s="18" t="s">
        <v>1501</v>
      </c>
      <c r="Y41" s="17" t="s">
        <v>1652</v>
      </c>
      <c r="Z41" s="17" t="s">
        <v>1653</v>
      </c>
    </row>
    <row r="42" spans="1:26" ht="18">
      <c r="A42">
        <v>41</v>
      </c>
      <c r="B42" t="s">
        <v>1768</v>
      </c>
      <c r="C42" s="7" t="s">
        <v>989</v>
      </c>
      <c r="E42" s="19">
        <v>40</v>
      </c>
      <c r="F42" s="8">
        <v>36</v>
      </c>
      <c r="G42" s="8">
        <v>42</v>
      </c>
      <c r="H42">
        <v>33</v>
      </c>
      <c r="K42" s="1" t="s">
        <v>1361</v>
      </c>
      <c r="L42" s="22" t="s">
        <v>2386</v>
      </c>
      <c r="M42" s="22" t="s">
        <v>2387</v>
      </c>
      <c r="N42" t="s">
        <v>2388</v>
      </c>
      <c r="O42" s="14" t="s">
        <v>2389</v>
      </c>
      <c r="P42" s="16" t="s">
        <v>1530</v>
      </c>
      <c r="Q42" s="16" t="s">
        <v>1531</v>
      </c>
      <c r="R42" t="s">
        <v>1262</v>
      </c>
      <c r="S42" t="s">
        <v>1261</v>
      </c>
      <c r="T42" t="s">
        <v>894</v>
      </c>
      <c r="U42" t="s">
        <v>748</v>
      </c>
      <c r="V42" s="13" t="s">
        <v>1361</v>
      </c>
      <c r="W42" s="14" t="s">
        <v>748</v>
      </c>
      <c r="X42" s="18" t="s">
        <v>1768</v>
      </c>
      <c r="Y42" s="17" t="s">
        <v>1766</v>
      </c>
      <c r="Z42" s="17" t="s">
        <v>1767</v>
      </c>
    </row>
    <row r="43" spans="1:26" ht="18">
      <c r="A43">
        <v>42</v>
      </c>
      <c r="B43" t="s">
        <v>751</v>
      </c>
      <c r="C43" s="7" t="s">
        <v>990</v>
      </c>
      <c r="E43" s="19">
        <v>41</v>
      </c>
      <c r="F43" s="8">
        <v>37</v>
      </c>
      <c r="G43" s="8">
        <v>43</v>
      </c>
      <c r="H43">
        <v>33</v>
      </c>
      <c r="K43" s="1" t="s">
        <v>1362</v>
      </c>
      <c r="L43" s="22" t="s">
        <v>2390</v>
      </c>
      <c r="M43" s="22" t="s">
        <v>2391</v>
      </c>
      <c r="N43" t="s">
        <v>2392</v>
      </c>
      <c r="O43" s="14" t="s">
        <v>2393</v>
      </c>
      <c r="P43" s="16">
        <v>7233</v>
      </c>
      <c r="Q43" s="16">
        <v>16476</v>
      </c>
      <c r="R43" t="s">
        <v>1263</v>
      </c>
      <c r="S43" t="s">
        <v>1261</v>
      </c>
      <c r="T43" t="s">
        <v>895</v>
      </c>
      <c r="U43" t="s">
        <v>751</v>
      </c>
      <c r="V43" s="13" t="s">
        <v>1362</v>
      </c>
      <c r="W43" s="14" t="s">
        <v>751</v>
      </c>
      <c r="X43" s="18" t="s">
        <v>751</v>
      </c>
      <c r="Y43" s="17" t="s">
        <v>1742</v>
      </c>
      <c r="Z43" s="17" t="s">
        <v>1743</v>
      </c>
    </row>
    <row r="44" spans="1:26" ht="18">
      <c r="A44">
        <v>43</v>
      </c>
      <c r="B44" t="s">
        <v>2871</v>
      </c>
      <c r="C44" s="7" t="s">
        <v>991</v>
      </c>
      <c r="D44" t="s">
        <v>700</v>
      </c>
      <c r="E44" s="19">
        <v>42</v>
      </c>
      <c r="F44" s="8">
        <v>39</v>
      </c>
      <c r="G44" s="8">
        <v>44</v>
      </c>
      <c r="H44">
        <v>28</v>
      </c>
      <c r="K44" s="1" t="s">
        <v>1435</v>
      </c>
      <c r="N44" t="s">
        <v>2843</v>
      </c>
      <c r="O44" s="14" t="s">
        <v>2844</v>
      </c>
      <c r="P44" s="16"/>
      <c r="Q44" s="16"/>
      <c r="R44" t="s">
        <v>1244</v>
      </c>
      <c r="S44" t="s">
        <v>1245</v>
      </c>
      <c r="U44" t="s">
        <v>700</v>
      </c>
      <c r="V44" s="13"/>
      <c r="W44" s="14" t="s">
        <v>700</v>
      </c>
    </row>
    <row r="45" spans="1:26" ht="18">
      <c r="A45">
        <v>44</v>
      </c>
      <c r="B45" t="s">
        <v>689</v>
      </c>
      <c r="C45" s="7" t="s">
        <v>992</v>
      </c>
      <c r="E45" s="19">
        <v>43</v>
      </c>
      <c r="F45" s="8">
        <v>40</v>
      </c>
      <c r="G45" s="8">
        <v>45</v>
      </c>
      <c r="H45">
        <v>40</v>
      </c>
      <c r="K45" s="1" t="s">
        <v>689</v>
      </c>
      <c r="L45" s="22" t="s">
        <v>2394</v>
      </c>
      <c r="M45" s="22" t="s">
        <v>2395</v>
      </c>
      <c r="N45" t="s">
        <v>2396</v>
      </c>
      <c r="O45" s="14" t="s">
        <v>2395</v>
      </c>
      <c r="P45" s="16">
        <v>8062</v>
      </c>
      <c r="Q45" s="16">
        <v>19186</v>
      </c>
      <c r="R45" t="s">
        <v>1240</v>
      </c>
      <c r="S45" t="s">
        <v>1155</v>
      </c>
      <c r="T45" t="s">
        <v>689</v>
      </c>
      <c r="U45" t="s">
        <v>689</v>
      </c>
      <c r="V45" s="13" t="s">
        <v>689</v>
      </c>
      <c r="W45" s="14" t="s">
        <v>689</v>
      </c>
      <c r="X45" s="18" t="s">
        <v>689</v>
      </c>
      <c r="Y45" s="17" t="s">
        <v>1762</v>
      </c>
      <c r="Z45" s="17" t="s">
        <v>1763</v>
      </c>
    </row>
    <row r="46" spans="1:26" ht="18">
      <c r="A46">
        <v>45</v>
      </c>
      <c r="B46" t="s">
        <v>1452</v>
      </c>
      <c r="C46" s="7" t="s">
        <v>993</v>
      </c>
      <c r="D46" t="s">
        <v>897</v>
      </c>
      <c r="E46" s="19">
        <v>44</v>
      </c>
      <c r="F46" s="8">
        <v>41</v>
      </c>
      <c r="G46" s="8">
        <v>46</v>
      </c>
      <c r="H46">
        <v>43</v>
      </c>
      <c r="K46" s="1" t="s">
        <v>1452</v>
      </c>
      <c r="L46" s="22" t="s">
        <v>2397</v>
      </c>
      <c r="M46" s="22" t="s">
        <v>2398</v>
      </c>
      <c r="N46" t="s">
        <v>2399</v>
      </c>
      <c r="O46" s="14" t="s">
        <v>2400</v>
      </c>
      <c r="P46" s="16">
        <v>8222</v>
      </c>
      <c r="Q46" s="16">
        <v>14648</v>
      </c>
      <c r="R46" t="s">
        <v>1280</v>
      </c>
      <c r="S46" t="s">
        <v>1261</v>
      </c>
      <c r="T46" t="s">
        <v>897</v>
      </c>
      <c r="U46" t="s">
        <v>802</v>
      </c>
      <c r="V46" s="13" t="s">
        <v>1452</v>
      </c>
      <c r="W46" s="14" t="s">
        <v>802</v>
      </c>
      <c r="X46" s="18" t="s">
        <v>1452</v>
      </c>
      <c r="Y46" s="17" t="s">
        <v>1789</v>
      </c>
      <c r="Z46" s="17" t="s">
        <v>1790</v>
      </c>
    </row>
    <row r="47" spans="1:26" ht="18">
      <c r="A47">
        <v>46</v>
      </c>
      <c r="B47" t="s">
        <v>796</v>
      </c>
      <c r="C47" s="7" t="s">
        <v>994</v>
      </c>
      <c r="E47" s="19">
        <v>45</v>
      </c>
      <c r="F47" s="8">
        <v>42</v>
      </c>
      <c r="G47" s="8">
        <v>47</v>
      </c>
      <c r="H47">
        <v>44</v>
      </c>
      <c r="K47" s="1" t="s">
        <v>796</v>
      </c>
      <c r="L47" s="22" t="s">
        <v>2401</v>
      </c>
      <c r="M47" s="22" t="s">
        <v>2402</v>
      </c>
      <c r="O47" s="14"/>
      <c r="P47" s="16">
        <v>8476</v>
      </c>
      <c r="Q47" s="16">
        <v>14935</v>
      </c>
      <c r="R47" t="s">
        <v>1278</v>
      </c>
      <c r="S47" t="s">
        <v>1261</v>
      </c>
      <c r="T47" t="s">
        <v>796</v>
      </c>
      <c r="U47" t="s">
        <v>796</v>
      </c>
      <c r="V47" s="13" t="s">
        <v>796</v>
      </c>
      <c r="W47" s="14" t="s">
        <v>796</v>
      </c>
      <c r="X47" s="18" t="s">
        <v>796</v>
      </c>
      <c r="Y47" s="17" t="s">
        <v>1799</v>
      </c>
      <c r="Z47" s="17" t="s">
        <v>1800</v>
      </c>
    </row>
    <row r="48" spans="1:26" ht="18">
      <c r="A48">
        <v>47</v>
      </c>
      <c r="B48" t="s">
        <v>1490</v>
      </c>
      <c r="C48" s="7" t="s">
        <v>995</v>
      </c>
      <c r="D48" t="s">
        <v>898</v>
      </c>
      <c r="E48" s="19">
        <v>46</v>
      </c>
      <c r="F48" s="8">
        <v>43</v>
      </c>
      <c r="G48" s="8">
        <v>48</v>
      </c>
      <c r="H48">
        <v>45</v>
      </c>
      <c r="K48" s="1" t="s">
        <v>1358</v>
      </c>
      <c r="L48" s="22" t="s">
        <v>2403</v>
      </c>
      <c r="M48" s="22" t="s">
        <v>2404</v>
      </c>
      <c r="N48" t="s">
        <v>2405</v>
      </c>
      <c r="O48" s="14" t="s">
        <v>2406</v>
      </c>
      <c r="P48" s="16">
        <v>9636</v>
      </c>
      <c r="Q48" s="16">
        <v>15188</v>
      </c>
      <c r="R48" t="s">
        <v>1279</v>
      </c>
      <c r="S48" t="s">
        <v>1261</v>
      </c>
      <c r="T48" t="s">
        <v>898</v>
      </c>
      <c r="U48" t="s">
        <v>799</v>
      </c>
      <c r="V48" s="13" t="s">
        <v>1358</v>
      </c>
      <c r="W48" s="14" t="s">
        <v>799</v>
      </c>
      <c r="X48" s="18" t="s">
        <v>1490</v>
      </c>
      <c r="Y48" s="17" t="s">
        <v>1538</v>
      </c>
      <c r="Z48" s="17" t="s">
        <v>1539</v>
      </c>
    </row>
    <row r="49" spans="1:26" ht="18">
      <c r="A49">
        <v>48</v>
      </c>
      <c r="B49" t="s">
        <v>899</v>
      </c>
      <c r="C49" s="7" t="s">
        <v>1081</v>
      </c>
      <c r="E49" s="19">
        <v>47</v>
      </c>
      <c r="F49" s="8">
        <v>44</v>
      </c>
      <c r="G49" s="8">
        <v>49</v>
      </c>
      <c r="H49">
        <v>46</v>
      </c>
      <c r="K49" s="1" t="s">
        <v>899</v>
      </c>
      <c r="L49" s="22" t="s">
        <v>2407</v>
      </c>
      <c r="M49" s="22" t="s">
        <v>2408</v>
      </c>
      <c r="N49" t="s">
        <v>2409</v>
      </c>
      <c r="O49" s="14" t="s">
        <v>2410</v>
      </c>
      <c r="P49" s="16">
        <v>10555</v>
      </c>
      <c r="Q49" s="16">
        <v>14102</v>
      </c>
      <c r="R49" t="s">
        <v>1265</v>
      </c>
      <c r="S49" t="s">
        <v>1261</v>
      </c>
      <c r="T49" t="s">
        <v>899</v>
      </c>
      <c r="U49" t="s">
        <v>759</v>
      </c>
      <c r="V49" s="13" t="s">
        <v>899</v>
      </c>
      <c r="W49" s="14" t="s">
        <v>759</v>
      </c>
      <c r="X49" s="18" t="s">
        <v>899</v>
      </c>
      <c r="Y49" s="17" t="s">
        <v>1536</v>
      </c>
      <c r="Z49" s="17" t="s">
        <v>1537</v>
      </c>
    </row>
    <row r="50" spans="1:26" ht="18">
      <c r="A50">
        <v>49</v>
      </c>
      <c r="B50" t="s">
        <v>2232</v>
      </c>
      <c r="C50" s="7" t="s">
        <v>1082</v>
      </c>
      <c r="D50" t="s">
        <v>1467</v>
      </c>
      <c r="E50" s="19">
        <v>48</v>
      </c>
      <c r="F50" s="8">
        <v>45</v>
      </c>
      <c r="G50" s="8">
        <v>50</v>
      </c>
      <c r="H50">
        <v>47</v>
      </c>
      <c r="K50" s="1" t="s">
        <v>1354</v>
      </c>
      <c r="L50" s="22" t="s">
        <v>2411</v>
      </c>
      <c r="M50" s="22" t="s">
        <v>2412</v>
      </c>
      <c r="N50" t="s">
        <v>2405</v>
      </c>
      <c r="O50" s="14" t="s">
        <v>2413</v>
      </c>
      <c r="P50" s="16">
        <v>10618</v>
      </c>
      <c r="Q50" s="16">
        <v>14577</v>
      </c>
      <c r="R50" t="s">
        <v>1281</v>
      </c>
      <c r="S50" t="s">
        <v>1261</v>
      </c>
      <c r="T50" t="s">
        <v>900</v>
      </c>
      <c r="U50" t="s">
        <v>804</v>
      </c>
      <c r="V50" s="13" t="s">
        <v>1354</v>
      </c>
      <c r="W50" s="14" t="s">
        <v>804</v>
      </c>
      <c r="X50" s="18" t="s">
        <v>1491</v>
      </c>
      <c r="Y50" s="17" t="s">
        <v>1540</v>
      </c>
      <c r="Z50" s="17" t="s">
        <v>1541</v>
      </c>
    </row>
    <row r="51" spans="1:26" ht="18">
      <c r="A51">
        <v>50</v>
      </c>
      <c r="B51" t="s">
        <v>765</v>
      </c>
      <c r="C51" s="7" t="s">
        <v>996</v>
      </c>
      <c r="E51" s="19">
        <v>49</v>
      </c>
      <c r="F51" s="8">
        <v>46</v>
      </c>
      <c r="G51" s="8">
        <v>51</v>
      </c>
      <c r="H51">
        <v>48</v>
      </c>
      <c r="K51" s="1" t="s">
        <v>765</v>
      </c>
      <c r="L51" s="22" t="s">
        <v>2414</v>
      </c>
      <c r="M51" s="22" t="s">
        <v>2415</v>
      </c>
      <c r="N51" t="s">
        <v>2416</v>
      </c>
      <c r="O51" s="14" t="s">
        <v>2417</v>
      </c>
      <c r="P51" s="16">
        <v>9239</v>
      </c>
      <c r="Q51" s="16">
        <v>15657</v>
      </c>
      <c r="R51" t="s">
        <v>1267</v>
      </c>
      <c r="S51" t="s">
        <v>1261</v>
      </c>
      <c r="T51" t="s">
        <v>765</v>
      </c>
      <c r="U51" t="s">
        <v>765</v>
      </c>
      <c r="V51" s="13" t="s">
        <v>765</v>
      </c>
      <c r="W51" s="14" t="s">
        <v>765</v>
      </c>
      <c r="X51" s="18" t="s">
        <v>765</v>
      </c>
      <c r="Y51" s="17" t="s">
        <v>1791</v>
      </c>
      <c r="Z51" s="17" t="s">
        <v>1792</v>
      </c>
    </row>
    <row r="52" spans="1:26" ht="18">
      <c r="A52">
        <v>51</v>
      </c>
      <c r="B52" t="s">
        <v>809</v>
      </c>
      <c r="C52" s="7" t="s">
        <v>997</v>
      </c>
      <c r="E52" s="19">
        <v>50</v>
      </c>
      <c r="F52" s="8">
        <v>47</v>
      </c>
      <c r="G52" s="8">
        <v>52</v>
      </c>
      <c r="H52">
        <v>50</v>
      </c>
      <c r="K52" s="1" t="s">
        <v>809</v>
      </c>
      <c r="L52" s="22" t="s">
        <v>2418</v>
      </c>
      <c r="M52" s="22" t="s">
        <v>2419</v>
      </c>
      <c r="N52" t="s">
        <v>2420</v>
      </c>
      <c r="O52" s="14" t="s">
        <v>2421</v>
      </c>
      <c r="P52" s="16" t="s">
        <v>1532</v>
      </c>
      <c r="Q52" s="16" t="s">
        <v>1533</v>
      </c>
      <c r="R52" t="s">
        <v>1283</v>
      </c>
      <c r="S52" t="s">
        <v>1261</v>
      </c>
      <c r="T52" t="s">
        <v>809</v>
      </c>
      <c r="U52" t="s">
        <v>809</v>
      </c>
      <c r="V52" s="13" t="s">
        <v>809</v>
      </c>
      <c r="W52" s="14" t="s">
        <v>809</v>
      </c>
      <c r="X52" s="18" t="s">
        <v>809</v>
      </c>
      <c r="Y52" s="17" t="s">
        <v>1795</v>
      </c>
      <c r="Z52" s="17" t="s">
        <v>1796</v>
      </c>
    </row>
    <row r="53" spans="1:26" ht="18">
      <c r="A53">
        <v>52</v>
      </c>
      <c r="B53" t="s">
        <v>762</v>
      </c>
      <c r="C53" s="7" t="s">
        <v>998</v>
      </c>
      <c r="E53" s="19">
        <v>51</v>
      </c>
      <c r="F53" s="8">
        <v>48</v>
      </c>
      <c r="G53" s="8">
        <v>53</v>
      </c>
      <c r="H53">
        <v>49</v>
      </c>
      <c r="K53" s="1" t="s">
        <v>1451</v>
      </c>
      <c r="L53" s="22" t="s">
        <v>2422</v>
      </c>
      <c r="M53" s="22" t="s">
        <v>2423</v>
      </c>
      <c r="N53" t="s">
        <v>2424</v>
      </c>
      <c r="O53" s="14" t="s">
        <v>2425</v>
      </c>
      <c r="P53" s="16">
        <v>8351</v>
      </c>
      <c r="Q53" s="16">
        <v>15990</v>
      </c>
      <c r="R53" t="s">
        <v>1266</v>
      </c>
      <c r="S53" t="s">
        <v>1261</v>
      </c>
      <c r="T53" t="s">
        <v>762</v>
      </c>
      <c r="U53" t="s">
        <v>762</v>
      </c>
      <c r="V53" s="13" t="s">
        <v>1451</v>
      </c>
      <c r="W53" s="14" t="s">
        <v>762</v>
      </c>
      <c r="X53" s="18" t="s">
        <v>762</v>
      </c>
      <c r="Y53" s="17" t="s">
        <v>1787</v>
      </c>
      <c r="Z53" s="17" t="s">
        <v>1788</v>
      </c>
    </row>
    <row r="54" spans="1:26" ht="18">
      <c r="A54">
        <v>53</v>
      </c>
      <c r="B54" t="s">
        <v>1499</v>
      </c>
      <c r="C54" s="7" t="s">
        <v>1083</v>
      </c>
      <c r="D54" t="s">
        <v>901</v>
      </c>
      <c r="E54" s="19">
        <v>52</v>
      </c>
      <c r="F54" s="8">
        <v>49</v>
      </c>
      <c r="G54" s="8">
        <v>54</v>
      </c>
      <c r="H54">
        <v>51</v>
      </c>
      <c r="K54" s="1" t="s">
        <v>1363</v>
      </c>
      <c r="L54" s="22" t="s">
        <v>2426</v>
      </c>
      <c r="M54" s="22" t="s">
        <v>2427</v>
      </c>
      <c r="N54" s="23" t="s">
        <v>2426</v>
      </c>
      <c r="O54" s="24" t="s">
        <v>2427</v>
      </c>
      <c r="P54" s="16">
        <v>8081</v>
      </c>
      <c r="Q54" s="16">
        <v>16473</v>
      </c>
      <c r="R54" t="s">
        <v>1282</v>
      </c>
      <c r="S54" t="s">
        <v>1261</v>
      </c>
      <c r="T54" t="s">
        <v>901</v>
      </c>
      <c r="U54" t="s">
        <v>703</v>
      </c>
      <c r="V54" s="13" t="s">
        <v>1363</v>
      </c>
      <c r="W54" s="14" t="s">
        <v>853</v>
      </c>
      <c r="X54" s="18" t="s">
        <v>1499</v>
      </c>
      <c r="Y54" s="17" t="s">
        <v>1614</v>
      </c>
      <c r="Z54" s="17" t="s">
        <v>1615</v>
      </c>
    </row>
    <row r="55" spans="1:26" ht="18">
      <c r="A55">
        <v>54</v>
      </c>
      <c r="B55" t="s">
        <v>2871</v>
      </c>
      <c r="C55" s="7" t="s">
        <v>999</v>
      </c>
      <c r="D55" t="s">
        <v>2856</v>
      </c>
      <c r="E55" s="19">
        <v>53</v>
      </c>
      <c r="F55" s="8">
        <v>50</v>
      </c>
      <c r="G55" s="8">
        <v>55</v>
      </c>
      <c r="H55">
        <v>41</v>
      </c>
      <c r="K55" s="1" t="s">
        <v>1337</v>
      </c>
      <c r="N55" t="s">
        <v>2318</v>
      </c>
      <c r="O55" s="14" t="s">
        <v>2845</v>
      </c>
      <c r="P55" s="16"/>
      <c r="Q55" s="16"/>
      <c r="R55" t="s">
        <v>1284</v>
      </c>
      <c r="S55" t="s">
        <v>1261</v>
      </c>
      <c r="T55" t="s">
        <v>902</v>
      </c>
      <c r="U55" t="s">
        <v>810</v>
      </c>
      <c r="V55" s="13"/>
      <c r="W55" s="14" t="s">
        <v>810</v>
      </c>
    </row>
    <row r="56" spans="1:26" ht="18">
      <c r="A56">
        <v>55</v>
      </c>
      <c r="B56" t="s">
        <v>783</v>
      </c>
      <c r="C56" s="7" t="s">
        <v>1084</v>
      </c>
      <c r="E56" s="19">
        <v>54</v>
      </c>
      <c r="F56" s="8">
        <v>51</v>
      </c>
      <c r="G56" s="8">
        <v>57</v>
      </c>
      <c r="H56">
        <v>52</v>
      </c>
      <c r="K56" s="1" t="s">
        <v>783</v>
      </c>
      <c r="L56" s="22" t="s">
        <v>2428</v>
      </c>
      <c r="M56" s="22" t="s">
        <v>2429</v>
      </c>
      <c r="N56" t="s">
        <v>2430</v>
      </c>
      <c r="O56" s="14" t="s">
        <v>2431</v>
      </c>
      <c r="P56" s="16">
        <v>11148</v>
      </c>
      <c r="Q56" s="16">
        <v>15022</v>
      </c>
      <c r="R56" t="s">
        <v>1436</v>
      </c>
      <c r="S56" t="s">
        <v>1261</v>
      </c>
      <c r="T56" t="s">
        <v>783</v>
      </c>
      <c r="U56" t="s">
        <v>783</v>
      </c>
      <c r="V56" s="13" t="s">
        <v>783</v>
      </c>
      <c r="W56" s="14" t="s">
        <v>783</v>
      </c>
      <c r="X56" s="18" t="s">
        <v>783</v>
      </c>
      <c r="Y56" s="17" t="s">
        <v>1552</v>
      </c>
      <c r="Z56" s="17" t="s">
        <v>1553</v>
      </c>
    </row>
    <row r="57" spans="1:26" ht="18">
      <c r="A57">
        <v>56</v>
      </c>
      <c r="B57" t="s">
        <v>1318</v>
      </c>
      <c r="C57" s="7" t="s">
        <v>1085</v>
      </c>
      <c r="D57" t="s">
        <v>903</v>
      </c>
      <c r="E57" s="19">
        <v>55</v>
      </c>
      <c r="F57" s="8">
        <v>52</v>
      </c>
      <c r="G57" s="8">
        <v>56</v>
      </c>
      <c r="K57" s="1" t="s">
        <v>1318</v>
      </c>
      <c r="L57" s="22" t="s">
        <v>2430</v>
      </c>
      <c r="M57" s="22" t="s">
        <v>2432</v>
      </c>
      <c r="N57" t="s">
        <v>2430</v>
      </c>
      <c r="O57" s="14" t="s">
        <v>2432</v>
      </c>
      <c r="P57" s="16">
        <v>11953</v>
      </c>
      <c r="Q57" s="16">
        <v>16784</v>
      </c>
      <c r="R57" t="s">
        <v>1251</v>
      </c>
      <c r="S57" t="s">
        <v>1245</v>
      </c>
      <c r="T57" t="s">
        <v>903</v>
      </c>
      <c r="U57" t="s">
        <v>726</v>
      </c>
      <c r="V57" s="13" t="s">
        <v>1318</v>
      </c>
      <c r="W57" s="14" t="s">
        <v>726</v>
      </c>
      <c r="X57" s="18" t="s">
        <v>1318</v>
      </c>
      <c r="Y57" s="17" t="s">
        <v>1554</v>
      </c>
      <c r="Z57" s="17" t="s">
        <v>1555</v>
      </c>
    </row>
    <row r="58" spans="1:26" ht="18">
      <c r="A58">
        <v>57</v>
      </c>
      <c r="B58" t="s">
        <v>2872</v>
      </c>
      <c r="C58" s="7" t="s">
        <v>1000</v>
      </c>
      <c r="D58" t="s">
        <v>729</v>
      </c>
      <c r="E58" s="19">
        <v>56</v>
      </c>
      <c r="F58" s="8">
        <v>53</v>
      </c>
      <c r="G58" s="8">
        <v>59</v>
      </c>
      <c r="H58">
        <v>42</v>
      </c>
      <c r="K58" s="1" t="s">
        <v>1332</v>
      </c>
      <c r="L58" s="22" t="s">
        <v>2433</v>
      </c>
      <c r="M58" s="22" t="s">
        <v>2434</v>
      </c>
      <c r="N58" t="s">
        <v>2846</v>
      </c>
      <c r="O58" s="14" t="s">
        <v>2847</v>
      </c>
      <c r="P58" s="16"/>
      <c r="Q58" s="16"/>
      <c r="R58" t="s">
        <v>1252</v>
      </c>
      <c r="S58" t="s">
        <v>1253</v>
      </c>
      <c r="T58" t="s">
        <v>904</v>
      </c>
      <c r="U58" t="s">
        <v>729</v>
      </c>
      <c r="V58" s="13" t="s">
        <v>1332</v>
      </c>
      <c r="W58" s="14" t="s">
        <v>729</v>
      </c>
      <c r="X58" s="18" t="s">
        <v>729</v>
      </c>
      <c r="Y58" s="17" t="s">
        <v>1550</v>
      </c>
      <c r="Z58" s="17" t="s">
        <v>1551</v>
      </c>
    </row>
    <row r="59" spans="1:26" ht="18">
      <c r="A59">
        <v>58</v>
      </c>
      <c r="B59" t="s">
        <v>813</v>
      </c>
      <c r="C59" s="7" t="s">
        <v>1001</v>
      </c>
      <c r="E59" s="19">
        <v>57</v>
      </c>
      <c r="F59" s="8">
        <v>54</v>
      </c>
      <c r="G59" s="8">
        <v>60</v>
      </c>
      <c r="H59">
        <v>53</v>
      </c>
      <c r="K59" s="1" t="s">
        <v>1317</v>
      </c>
      <c r="L59" s="22" t="s">
        <v>2435</v>
      </c>
      <c r="M59" s="22" t="s">
        <v>2436</v>
      </c>
      <c r="N59" t="s">
        <v>2426</v>
      </c>
      <c r="O59" s="14" t="s">
        <v>2437</v>
      </c>
      <c r="P59" s="16">
        <v>10236</v>
      </c>
      <c r="Q59" s="16">
        <v>17842</v>
      </c>
      <c r="R59" t="s">
        <v>1285</v>
      </c>
      <c r="S59" t="s">
        <v>1261</v>
      </c>
      <c r="T59" t="s">
        <v>813</v>
      </c>
      <c r="U59" t="s">
        <v>813</v>
      </c>
      <c r="V59" s="13" t="s">
        <v>1317</v>
      </c>
      <c r="W59" s="14" t="s">
        <v>813</v>
      </c>
      <c r="X59" s="18" t="s">
        <v>813</v>
      </c>
      <c r="Y59" s="17" t="s">
        <v>1775</v>
      </c>
      <c r="Z59" s="17" t="s">
        <v>1776</v>
      </c>
    </row>
    <row r="60" spans="1:26" ht="18">
      <c r="A60">
        <v>59</v>
      </c>
      <c r="B60" t="s">
        <v>768</v>
      </c>
      <c r="C60" s="7" t="s">
        <v>1002</v>
      </c>
      <c r="E60" s="19">
        <v>58</v>
      </c>
      <c r="F60" s="8">
        <v>55</v>
      </c>
      <c r="G60" s="8">
        <v>61</v>
      </c>
      <c r="H60">
        <v>54</v>
      </c>
      <c r="K60" s="1" t="s">
        <v>1319</v>
      </c>
      <c r="L60" s="22" t="s">
        <v>2830</v>
      </c>
      <c r="M60" s="22" t="s">
        <v>2852</v>
      </c>
      <c r="N60" t="s">
        <v>2438</v>
      </c>
      <c r="O60" s="14" t="s">
        <v>2439</v>
      </c>
      <c r="P60" s="16">
        <v>10906</v>
      </c>
      <c r="Q60" s="16">
        <v>18109</v>
      </c>
      <c r="R60" t="s">
        <v>1268</v>
      </c>
      <c r="S60" t="s">
        <v>1261</v>
      </c>
      <c r="T60" t="s">
        <v>768</v>
      </c>
      <c r="U60" t="s">
        <v>768</v>
      </c>
      <c r="V60" s="13" t="s">
        <v>1319</v>
      </c>
      <c r="W60" s="14" t="s">
        <v>768</v>
      </c>
      <c r="X60" s="18" t="s">
        <v>768</v>
      </c>
      <c r="Y60" s="17" t="s">
        <v>1801</v>
      </c>
      <c r="Z60" s="17" t="s">
        <v>1802</v>
      </c>
    </row>
    <row r="61" spans="1:26" ht="18">
      <c r="A61">
        <v>60</v>
      </c>
      <c r="B61" t="s">
        <v>816</v>
      </c>
      <c r="C61" s="7" t="s">
        <v>1003</v>
      </c>
      <c r="E61" s="19">
        <v>59</v>
      </c>
      <c r="F61" s="8">
        <v>56</v>
      </c>
      <c r="G61" s="8">
        <v>62</v>
      </c>
      <c r="H61">
        <v>55</v>
      </c>
      <c r="K61" s="1" t="s">
        <v>816</v>
      </c>
      <c r="L61" s="22" t="s">
        <v>2440</v>
      </c>
      <c r="M61" s="22" t="s">
        <v>2441</v>
      </c>
      <c r="N61" t="s">
        <v>2314</v>
      </c>
      <c r="O61" s="14" t="s">
        <v>2442</v>
      </c>
      <c r="P61" s="16">
        <v>11565</v>
      </c>
      <c r="Q61" s="16">
        <v>18469</v>
      </c>
      <c r="R61" t="s">
        <v>1286</v>
      </c>
      <c r="S61" t="s">
        <v>1261</v>
      </c>
      <c r="T61" t="s">
        <v>816</v>
      </c>
      <c r="U61" t="s">
        <v>816</v>
      </c>
      <c r="V61" s="13" t="s">
        <v>816</v>
      </c>
      <c r="W61" s="14" t="s">
        <v>816</v>
      </c>
      <c r="X61" s="18" t="s">
        <v>816</v>
      </c>
      <c r="Y61" s="17" t="s">
        <v>1534</v>
      </c>
      <c r="Z61" s="17" t="s">
        <v>1535</v>
      </c>
    </row>
    <row r="62" spans="1:26" ht="18">
      <c r="A62">
        <v>61</v>
      </c>
      <c r="B62" t="s">
        <v>1512</v>
      </c>
      <c r="C62" s="7" t="s">
        <v>1086</v>
      </c>
      <c r="E62" s="19">
        <v>60</v>
      </c>
      <c r="F62" s="8">
        <v>57</v>
      </c>
      <c r="G62" s="8">
        <v>63</v>
      </c>
      <c r="H62">
        <v>56</v>
      </c>
      <c r="K62" s="1" t="s">
        <v>771</v>
      </c>
      <c r="L62" s="22" t="s">
        <v>2443</v>
      </c>
      <c r="M62" s="22" t="s">
        <v>2444</v>
      </c>
      <c r="N62" t="s">
        <v>2445</v>
      </c>
      <c r="O62" s="14" t="s">
        <v>2446</v>
      </c>
      <c r="P62" s="16">
        <v>10658</v>
      </c>
      <c r="Q62" s="16">
        <v>18609</v>
      </c>
      <c r="R62" t="s">
        <v>1269</v>
      </c>
      <c r="S62" t="s">
        <v>1261</v>
      </c>
      <c r="T62" t="s">
        <v>905</v>
      </c>
      <c r="U62" t="s">
        <v>771</v>
      </c>
      <c r="V62" s="13" t="s">
        <v>771</v>
      </c>
      <c r="W62" s="14" t="s">
        <v>771</v>
      </c>
      <c r="X62" s="18" t="s">
        <v>1512</v>
      </c>
      <c r="Y62" s="17" t="s">
        <v>1805</v>
      </c>
      <c r="Z62" s="17" t="s">
        <v>1806</v>
      </c>
    </row>
    <row r="63" spans="1:26" ht="18">
      <c r="A63">
        <v>62</v>
      </c>
      <c r="B63" t="s">
        <v>821</v>
      </c>
      <c r="C63" s="7" t="s">
        <v>1004</v>
      </c>
      <c r="E63" s="19">
        <v>61</v>
      </c>
      <c r="F63" s="8">
        <v>60</v>
      </c>
      <c r="G63" s="8">
        <v>64</v>
      </c>
      <c r="H63">
        <v>59</v>
      </c>
      <c r="K63" s="1" t="s">
        <v>821</v>
      </c>
      <c r="L63" s="22" t="s">
        <v>2447</v>
      </c>
      <c r="M63" s="22" t="s">
        <v>2448</v>
      </c>
      <c r="N63" t="s">
        <v>2420</v>
      </c>
      <c r="O63" s="14" t="s">
        <v>2449</v>
      </c>
      <c r="P63" s="16">
        <v>9419</v>
      </c>
      <c r="Q63" s="16">
        <v>19054</v>
      </c>
      <c r="R63" t="s">
        <v>1288</v>
      </c>
      <c r="S63" t="s">
        <v>1261</v>
      </c>
      <c r="T63" t="s">
        <v>821</v>
      </c>
      <c r="U63" t="s">
        <v>821</v>
      </c>
      <c r="V63" s="13" t="s">
        <v>821</v>
      </c>
      <c r="W63" s="14" t="s">
        <v>821</v>
      </c>
      <c r="X63" s="18" t="s">
        <v>821</v>
      </c>
      <c r="Y63" s="17" t="s">
        <v>1793</v>
      </c>
      <c r="Z63" s="17" t="s">
        <v>1794</v>
      </c>
    </row>
    <row r="64" spans="1:26" ht="18">
      <c r="A64">
        <v>63</v>
      </c>
      <c r="B64" t="s">
        <v>1306</v>
      </c>
      <c r="C64" s="7" t="s">
        <v>1005</v>
      </c>
      <c r="D64" t="s">
        <v>906</v>
      </c>
      <c r="E64" s="19">
        <v>62</v>
      </c>
      <c r="F64" s="8">
        <v>59</v>
      </c>
      <c r="G64" s="8">
        <v>65</v>
      </c>
      <c r="H64">
        <v>58</v>
      </c>
      <c r="K64" s="1" t="s">
        <v>1306</v>
      </c>
      <c r="L64" s="22" t="s">
        <v>2450</v>
      </c>
      <c r="M64" s="22" t="s">
        <v>2451</v>
      </c>
      <c r="N64" t="s">
        <v>2833</v>
      </c>
      <c r="O64" s="14" t="s">
        <v>2834</v>
      </c>
      <c r="P64" s="16">
        <v>10603</v>
      </c>
      <c r="Q64" s="16">
        <v>19363</v>
      </c>
      <c r="R64" t="s">
        <v>1289</v>
      </c>
      <c r="S64" t="s">
        <v>1261</v>
      </c>
      <c r="T64" t="s">
        <v>906</v>
      </c>
      <c r="U64" t="s">
        <v>824</v>
      </c>
      <c r="V64" s="13" t="s">
        <v>1306</v>
      </c>
      <c r="W64" s="14" t="s">
        <v>824</v>
      </c>
      <c r="X64" s="18" t="s">
        <v>1306</v>
      </c>
      <c r="Y64" s="17" t="s">
        <v>1777</v>
      </c>
      <c r="Z64" s="17" t="s">
        <v>1778</v>
      </c>
    </row>
    <row r="65" spans="1:26" ht="18">
      <c r="A65">
        <v>64</v>
      </c>
      <c r="B65" t="s">
        <v>1506</v>
      </c>
      <c r="C65" s="7" t="s">
        <v>1006</v>
      </c>
      <c r="D65" t="s">
        <v>818</v>
      </c>
      <c r="E65" s="19">
        <v>63</v>
      </c>
      <c r="F65" s="8">
        <v>58</v>
      </c>
      <c r="G65" s="8">
        <v>66</v>
      </c>
      <c r="H65">
        <v>57</v>
      </c>
      <c r="K65" s="1" t="s">
        <v>1359</v>
      </c>
      <c r="L65" s="22" t="s">
        <v>2452</v>
      </c>
      <c r="M65" s="22" t="s">
        <v>2453</v>
      </c>
      <c r="N65" t="s">
        <v>2839</v>
      </c>
      <c r="O65" s="14" t="s">
        <v>2840</v>
      </c>
      <c r="P65" s="16">
        <v>11155</v>
      </c>
      <c r="Q65" s="16">
        <v>19038</v>
      </c>
      <c r="R65" t="s">
        <v>1287</v>
      </c>
      <c r="S65" t="s">
        <v>1261</v>
      </c>
      <c r="T65" t="s">
        <v>907</v>
      </c>
      <c r="U65" t="s">
        <v>818</v>
      </c>
      <c r="V65" s="13" t="s">
        <v>1359</v>
      </c>
      <c r="W65" s="14" t="s">
        <v>818</v>
      </c>
      <c r="X65" s="18" t="s">
        <v>1506</v>
      </c>
      <c r="Y65" s="17" t="s">
        <v>1760</v>
      </c>
      <c r="Z65" s="17" t="s">
        <v>1761</v>
      </c>
    </row>
    <row r="66" spans="1:26" ht="18">
      <c r="A66">
        <v>65</v>
      </c>
      <c r="B66" t="s">
        <v>774</v>
      </c>
      <c r="C66" s="7" t="s">
        <v>1007</v>
      </c>
      <c r="E66" s="19">
        <v>64</v>
      </c>
      <c r="F66" s="8">
        <v>71</v>
      </c>
      <c r="G66" s="8">
        <v>58</v>
      </c>
      <c r="H66">
        <v>70</v>
      </c>
      <c r="K66" s="1" t="s">
        <v>774</v>
      </c>
      <c r="L66" s="22" t="s">
        <v>2455</v>
      </c>
      <c r="M66" s="22" t="s">
        <v>2456</v>
      </c>
      <c r="N66" t="s">
        <v>2457</v>
      </c>
      <c r="O66" s="14" t="s">
        <v>2458</v>
      </c>
      <c r="P66" s="16">
        <v>13527</v>
      </c>
      <c r="Q66" s="16">
        <v>18188</v>
      </c>
      <c r="R66" t="s">
        <v>1270</v>
      </c>
      <c r="S66" t="s">
        <v>1261</v>
      </c>
      <c r="T66" t="s">
        <v>774</v>
      </c>
      <c r="U66" t="s">
        <v>774</v>
      </c>
      <c r="V66" s="13" t="s">
        <v>774</v>
      </c>
      <c r="W66" s="14" t="s">
        <v>774</v>
      </c>
      <c r="X66" s="18" t="s">
        <v>774</v>
      </c>
      <c r="Y66" s="17" t="s">
        <v>1558</v>
      </c>
      <c r="Z66" s="17" t="s">
        <v>1559</v>
      </c>
    </row>
    <row r="67" spans="1:26" ht="18">
      <c r="A67">
        <v>66</v>
      </c>
      <c r="B67" t="s">
        <v>1338</v>
      </c>
      <c r="C67" s="7" t="s">
        <v>1008</v>
      </c>
      <c r="D67" t="s">
        <v>908</v>
      </c>
      <c r="E67" s="19">
        <v>65</v>
      </c>
      <c r="F67" s="8">
        <v>72</v>
      </c>
      <c r="G67" s="8">
        <v>67</v>
      </c>
      <c r="H67">
        <v>71</v>
      </c>
      <c r="K67" s="1" t="s">
        <v>1338</v>
      </c>
      <c r="L67" s="22" t="s">
        <v>2459</v>
      </c>
      <c r="M67" s="22" t="s">
        <v>2460</v>
      </c>
      <c r="N67" t="s">
        <v>2459</v>
      </c>
      <c r="O67" s="14" t="s">
        <v>2460</v>
      </c>
      <c r="P67" s="16">
        <v>12947</v>
      </c>
      <c r="Q67" s="16">
        <v>19005</v>
      </c>
      <c r="R67" t="s">
        <v>1290</v>
      </c>
      <c r="S67" t="s">
        <v>1261</v>
      </c>
      <c r="T67" t="s">
        <v>908</v>
      </c>
      <c r="U67" t="s">
        <v>827</v>
      </c>
      <c r="V67" s="13" t="s">
        <v>1338</v>
      </c>
      <c r="W67" s="14" t="s">
        <v>827</v>
      </c>
      <c r="X67" s="18" t="s">
        <v>1338</v>
      </c>
      <c r="Y67" s="17" t="s">
        <v>1568</v>
      </c>
      <c r="Z67" s="17" t="s">
        <v>1569</v>
      </c>
    </row>
    <row r="68" spans="1:26" ht="18">
      <c r="A68">
        <v>67</v>
      </c>
      <c r="B68" t="s">
        <v>1356</v>
      </c>
      <c r="C68" s="7" t="s">
        <v>1009</v>
      </c>
      <c r="D68" t="s">
        <v>909</v>
      </c>
      <c r="E68" s="19">
        <v>66</v>
      </c>
      <c r="F68" s="8">
        <v>73</v>
      </c>
      <c r="G68" s="8">
        <v>68</v>
      </c>
      <c r="H68">
        <v>72</v>
      </c>
      <c r="K68" s="1" t="s">
        <v>1356</v>
      </c>
      <c r="L68" s="22" t="s">
        <v>2461</v>
      </c>
      <c r="M68" s="22" t="s">
        <v>2462</v>
      </c>
      <c r="N68" t="s">
        <v>2463</v>
      </c>
      <c r="O68" s="14" t="s">
        <v>2464</v>
      </c>
      <c r="P68" s="16">
        <v>13621</v>
      </c>
      <c r="Q68" s="16">
        <v>19509</v>
      </c>
      <c r="R68" t="s">
        <v>1271</v>
      </c>
      <c r="S68" t="s">
        <v>1261</v>
      </c>
      <c r="T68" t="s">
        <v>909</v>
      </c>
      <c r="U68" t="s">
        <v>777</v>
      </c>
      <c r="V68" s="13" t="s">
        <v>1356</v>
      </c>
      <c r="W68" s="14" t="s">
        <v>777</v>
      </c>
      <c r="X68" s="18" t="s">
        <v>1356</v>
      </c>
      <c r="Y68" s="17" t="s">
        <v>1564</v>
      </c>
      <c r="Z68" s="17" t="s">
        <v>1565</v>
      </c>
    </row>
    <row r="69" spans="1:26" ht="18">
      <c r="A69">
        <v>68</v>
      </c>
      <c r="B69" t="s">
        <v>521</v>
      </c>
      <c r="C69" s="7" t="s">
        <v>1010</v>
      </c>
      <c r="E69" s="19">
        <v>67</v>
      </c>
      <c r="F69" s="8">
        <v>74</v>
      </c>
      <c r="G69" s="8">
        <v>69</v>
      </c>
      <c r="H69">
        <v>73</v>
      </c>
      <c r="K69" s="1" t="s">
        <v>521</v>
      </c>
      <c r="L69" s="22" t="s">
        <v>2465</v>
      </c>
      <c r="M69" s="22" t="s">
        <v>2466</v>
      </c>
      <c r="N69" t="s">
        <v>2467</v>
      </c>
      <c r="O69" s="14" t="s">
        <v>2468</v>
      </c>
      <c r="P69" s="16">
        <v>14960</v>
      </c>
      <c r="Q69" s="16">
        <v>18886</v>
      </c>
      <c r="R69" t="s">
        <v>1186</v>
      </c>
      <c r="S69" t="s">
        <v>1155</v>
      </c>
      <c r="T69" t="s">
        <v>521</v>
      </c>
      <c r="U69" t="s">
        <v>521</v>
      </c>
      <c r="V69" s="13" t="s">
        <v>521</v>
      </c>
      <c r="W69" s="14" t="s">
        <v>521</v>
      </c>
      <c r="X69" s="18" t="s">
        <v>521</v>
      </c>
      <c r="Y69" s="17" t="s">
        <v>1574</v>
      </c>
      <c r="Z69" s="17" t="s">
        <v>1575</v>
      </c>
    </row>
    <row r="70" spans="1:26" ht="18">
      <c r="A70">
        <v>69</v>
      </c>
      <c r="B70" t="s">
        <v>1493</v>
      </c>
      <c r="C70" s="7" t="s">
        <v>1011</v>
      </c>
      <c r="D70" t="s">
        <v>910</v>
      </c>
      <c r="E70" s="19">
        <v>68</v>
      </c>
      <c r="F70" s="8">
        <v>75</v>
      </c>
      <c r="G70" s="8">
        <v>70</v>
      </c>
      <c r="H70">
        <v>74</v>
      </c>
      <c r="K70" s="1" t="s">
        <v>1357</v>
      </c>
      <c r="L70" s="22" t="s">
        <v>2469</v>
      </c>
      <c r="M70" s="22" t="s">
        <v>2470</v>
      </c>
      <c r="N70" t="s">
        <v>2471</v>
      </c>
      <c r="O70" s="14" t="s">
        <v>2472</v>
      </c>
      <c r="P70" s="16">
        <v>14380</v>
      </c>
      <c r="Q70" s="16">
        <v>19690</v>
      </c>
      <c r="R70" t="s">
        <v>1291</v>
      </c>
      <c r="S70" t="s">
        <v>1261</v>
      </c>
      <c r="T70" t="s">
        <v>910</v>
      </c>
      <c r="U70" t="s">
        <v>830</v>
      </c>
      <c r="V70" s="13" t="s">
        <v>1357</v>
      </c>
      <c r="W70" s="14" t="s">
        <v>830</v>
      </c>
      <c r="X70" s="18" t="s">
        <v>1493</v>
      </c>
      <c r="Y70" s="17" t="s">
        <v>1570</v>
      </c>
      <c r="Z70" s="17" t="s">
        <v>1571</v>
      </c>
    </row>
    <row r="71" spans="1:26" ht="18">
      <c r="A71">
        <v>70</v>
      </c>
      <c r="B71" t="s">
        <v>911</v>
      </c>
      <c r="C71" s="7" t="s">
        <v>1012</v>
      </c>
      <c r="E71" s="19">
        <v>69</v>
      </c>
      <c r="F71" s="8">
        <v>76</v>
      </c>
      <c r="G71" s="8">
        <v>71</v>
      </c>
      <c r="H71">
        <v>75</v>
      </c>
      <c r="K71" s="1" t="s">
        <v>911</v>
      </c>
      <c r="L71" s="22" t="s">
        <v>2473</v>
      </c>
      <c r="M71" s="22" t="s">
        <v>2474</v>
      </c>
      <c r="N71" t="s">
        <v>1480</v>
      </c>
      <c r="O71" t="s">
        <v>1518</v>
      </c>
      <c r="P71" s="16">
        <v>14852</v>
      </c>
      <c r="Q71" s="16">
        <v>17725</v>
      </c>
      <c r="R71" t="s">
        <v>1272</v>
      </c>
      <c r="S71" t="s">
        <v>1261</v>
      </c>
      <c r="T71" t="s">
        <v>911</v>
      </c>
      <c r="U71" t="s">
        <v>911</v>
      </c>
      <c r="V71" s="13" t="s">
        <v>911</v>
      </c>
      <c r="X71" s="18" t="s">
        <v>911</v>
      </c>
      <c r="Y71" s="17" t="s">
        <v>1823</v>
      </c>
      <c r="Z71" s="17" t="s">
        <v>1824</v>
      </c>
    </row>
    <row r="72" spans="1:26" ht="18">
      <c r="A72">
        <v>71</v>
      </c>
      <c r="B72" t="s">
        <v>717</v>
      </c>
      <c r="C72" s="7" t="s">
        <v>1013</v>
      </c>
      <c r="E72" s="19">
        <v>70</v>
      </c>
      <c r="F72" s="8">
        <v>78</v>
      </c>
      <c r="G72" s="8">
        <v>72</v>
      </c>
      <c r="H72">
        <v>77</v>
      </c>
      <c r="K72" s="1" t="s">
        <v>717</v>
      </c>
      <c r="L72" s="22" t="s">
        <v>2475</v>
      </c>
      <c r="M72" s="22" t="s">
        <v>2476</v>
      </c>
      <c r="N72" t="s">
        <v>2477</v>
      </c>
      <c r="O72" s="14" t="s">
        <v>2478</v>
      </c>
      <c r="P72" s="16">
        <v>15529</v>
      </c>
      <c r="Q72" s="16">
        <v>17139</v>
      </c>
      <c r="R72" t="s">
        <v>1438</v>
      </c>
      <c r="S72" t="s">
        <v>1245</v>
      </c>
      <c r="T72" t="s">
        <v>717</v>
      </c>
      <c r="U72" t="s">
        <v>717</v>
      </c>
      <c r="V72" s="13" t="s">
        <v>717</v>
      </c>
      <c r="W72" s="14" t="s">
        <v>717</v>
      </c>
      <c r="X72" s="18" t="s">
        <v>717</v>
      </c>
      <c r="Y72" s="17" t="s">
        <v>1566</v>
      </c>
      <c r="Z72" s="17" t="s">
        <v>1567</v>
      </c>
    </row>
    <row r="73" spans="1:26" ht="18">
      <c r="A73">
        <v>72</v>
      </c>
      <c r="B73" t="s">
        <v>1525</v>
      </c>
      <c r="C73" s="7" t="s">
        <v>1143</v>
      </c>
      <c r="D73" t="s">
        <v>1524</v>
      </c>
      <c r="E73" s="19">
        <v>71</v>
      </c>
      <c r="F73" s="8">
        <v>77</v>
      </c>
      <c r="G73" s="8">
        <v>73</v>
      </c>
      <c r="H73">
        <v>76</v>
      </c>
      <c r="K73" s="1" t="s">
        <v>1367</v>
      </c>
      <c r="L73" s="22" t="s">
        <v>2479</v>
      </c>
      <c r="M73" s="22" t="s">
        <v>2480</v>
      </c>
      <c r="N73" t="s">
        <v>2481</v>
      </c>
      <c r="O73" s="14" t="s">
        <v>2482</v>
      </c>
      <c r="P73" s="16">
        <v>15438</v>
      </c>
      <c r="Q73" s="16">
        <v>17898</v>
      </c>
      <c r="R73" t="s">
        <v>1273</v>
      </c>
      <c r="S73" t="s">
        <v>1261</v>
      </c>
      <c r="T73" t="s">
        <v>1472</v>
      </c>
      <c r="U73" t="s">
        <v>781</v>
      </c>
      <c r="V73" s="13" t="s">
        <v>1367</v>
      </c>
      <c r="W73" s="14" t="s">
        <v>781</v>
      </c>
      <c r="X73" s="18" t="s">
        <v>1851</v>
      </c>
      <c r="Y73" s="17" t="s">
        <v>1850</v>
      </c>
      <c r="Z73" s="17" t="s">
        <v>1849</v>
      </c>
    </row>
    <row r="74" spans="1:26" ht="18">
      <c r="A74">
        <v>73</v>
      </c>
      <c r="B74" t="s">
        <v>2872</v>
      </c>
      <c r="C74" s="7" t="s">
        <v>1087</v>
      </c>
      <c r="D74" t="s">
        <v>739</v>
      </c>
      <c r="E74" s="19">
        <v>72</v>
      </c>
      <c r="F74" s="8">
        <v>84</v>
      </c>
      <c r="G74" s="8">
        <v>74</v>
      </c>
      <c r="H74">
        <v>78</v>
      </c>
      <c r="K74" s="1" t="s">
        <v>1335</v>
      </c>
      <c r="L74" s="22" t="s">
        <v>2483</v>
      </c>
      <c r="M74" s="22" t="s">
        <v>2484</v>
      </c>
      <c r="N74" t="s">
        <v>2485</v>
      </c>
      <c r="O74" s="14" t="s">
        <v>2486</v>
      </c>
      <c r="P74" s="16"/>
      <c r="Q74" s="16"/>
      <c r="R74" t="s">
        <v>1257</v>
      </c>
      <c r="S74" t="s">
        <v>1253</v>
      </c>
      <c r="T74" t="s">
        <v>1132</v>
      </c>
      <c r="U74" t="s">
        <v>739</v>
      </c>
      <c r="V74" s="13" t="s">
        <v>1335</v>
      </c>
      <c r="W74" s="14" t="s">
        <v>739</v>
      </c>
      <c r="X74" s="18" t="s">
        <v>739</v>
      </c>
      <c r="Y74" s="17" t="s">
        <v>1620</v>
      </c>
      <c r="Z74" s="17" t="s">
        <v>1621</v>
      </c>
    </row>
    <row r="75" spans="1:26" ht="18">
      <c r="A75">
        <v>74</v>
      </c>
      <c r="B75" t="s">
        <v>6</v>
      </c>
      <c r="C75" s="7" t="s">
        <v>1088</v>
      </c>
      <c r="E75" s="19">
        <v>73</v>
      </c>
      <c r="F75" s="8">
        <v>79</v>
      </c>
      <c r="G75" s="8">
        <v>75</v>
      </c>
      <c r="H75">
        <v>79</v>
      </c>
      <c r="K75" s="1" t="s">
        <v>6</v>
      </c>
      <c r="L75" s="22" t="s">
        <v>2487</v>
      </c>
      <c r="M75" s="22" t="s">
        <v>2488</v>
      </c>
      <c r="N75" t="s">
        <v>2489</v>
      </c>
      <c r="O75" s="14" t="s">
        <v>2490</v>
      </c>
      <c r="P75" s="16">
        <v>17931</v>
      </c>
      <c r="Q75" s="16">
        <v>15729</v>
      </c>
      <c r="R75" t="s">
        <v>1292</v>
      </c>
      <c r="S75" t="s">
        <v>1261</v>
      </c>
      <c r="T75" t="s">
        <v>6</v>
      </c>
      <c r="U75" t="s">
        <v>833</v>
      </c>
      <c r="V75" s="13" t="s">
        <v>1304</v>
      </c>
      <c r="W75" s="14" t="s">
        <v>833</v>
      </c>
      <c r="X75" s="18" t="s">
        <v>6</v>
      </c>
      <c r="Y75" s="17" t="s">
        <v>1588</v>
      </c>
      <c r="Z75" s="17" t="s">
        <v>1589</v>
      </c>
    </row>
    <row r="76" spans="1:26" ht="18">
      <c r="A76">
        <v>75</v>
      </c>
      <c r="B76" t="s">
        <v>5</v>
      </c>
      <c r="C76" s="7" t="s">
        <v>1014</v>
      </c>
      <c r="E76" s="19">
        <v>74</v>
      </c>
      <c r="F76" s="8">
        <v>80</v>
      </c>
      <c r="G76" s="8">
        <v>76</v>
      </c>
      <c r="H76">
        <v>80</v>
      </c>
      <c r="K76" s="1" t="s">
        <v>5</v>
      </c>
      <c r="L76" s="22" t="s">
        <v>2491</v>
      </c>
      <c r="M76" s="22" t="s">
        <v>2492</v>
      </c>
      <c r="N76" t="s">
        <v>2493</v>
      </c>
      <c r="O76" s="14" t="s">
        <v>2494</v>
      </c>
      <c r="P76" s="16">
        <v>18164</v>
      </c>
      <c r="Q76" s="16">
        <v>16296</v>
      </c>
      <c r="R76" t="s">
        <v>1175</v>
      </c>
      <c r="S76" t="s">
        <v>1155</v>
      </c>
      <c r="T76" t="s">
        <v>5</v>
      </c>
      <c r="U76" t="s">
        <v>5</v>
      </c>
      <c r="V76" s="13" t="s">
        <v>5</v>
      </c>
      <c r="W76" s="14" t="s">
        <v>5</v>
      </c>
      <c r="X76" s="18" t="s">
        <v>5</v>
      </c>
      <c r="Y76" s="17" t="s">
        <v>1586</v>
      </c>
      <c r="Z76" s="17" t="s">
        <v>1587</v>
      </c>
    </row>
    <row r="77" spans="1:26" ht="18">
      <c r="A77">
        <v>76</v>
      </c>
      <c r="B77" t="s">
        <v>1496</v>
      </c>
      <c r="C77" s="7" t="s">
        <v>1089</v>
      </c>
      <c r="D77" t="s">
        <v>2855</v>
      </c>
      <c r="E77" s="19">
        <v>75</v>
      </c>
      <c r="F77" s="8">
        <v>81</v>
      </c>
      <c r="G77" s="8">
        <v>77</v>
      </c>
      <c r="H77">
        <v>81</v>
      </c>
      <c r="K77" s="1" t="s">
        <v>1314</v>
      </c>
      <c r="L77" s="22" t="s">
        <v>2495</v>
      </c>
      <c r="M77" s="22" t="s">
        <v>2496</v>
      </c>
      <c r="N77" t="s">
        <v>2497</v>
      </c>
      <c r="O77" s="14" t="s">
        <v>2498</v>
      </c>
      <c r="P77" s="16">
        <v>19083</v>
      </c>
      <c r="Q77" s="16">
        <v>15940</v>
      </c>
      <c r="R77" t="s">
        <v>1235</v>
      </c>
      <c r="S77" t="s">
        <v>1155</v>
      </c>
      <c r="T77" t="s">
        <v>914</v>
      </c>
      <c r="U77" t="s">
        <v>668</v>
      </c>
      <c r="V77" s="13" t="s">
        <v>1314</v>
      </c>
      <c r="W77" s="14" t="s">
        <v>668</v>
      </c>
      <c r="X77" s="18" t="s">
        <v>1496</v>
      </c>
      <c r="Y77" s="17" t="s">
        <v>1592</v>
      </c>
      <c r="Z77" s="17" t="s">
        <v>1593</v>
      </c>
    </row>
    <row r="78" spans="1:26" ht="18">
      <c r="A78">
        <v>77</v>
      </c>
      <c r="B78" t="s">
        <v>1500</v>
      </c>
      <c r="C78" s="7" t="s">
        <v>1090</v>
      </c>
      <c r="D78" t="s">
        <v>955</v>
      </c>
      <c r="E78" s="19">
        <v>76</v>
      </c>
      <c r="F78" s="8">
        <v>82</v>
      </c>
      <c r="G78" s="8">
        <v>78</v>
      </c>
      <c r="H78">
        <v>82</v>
      </c>
      <c r="K78" s="1" t="s">
        <v>1302</v>
      </c>
      <c r="L78" s="22" t="s">
        <v>2499</v>
      </c>
      <c r="M78" s="22" t="s">
        <v>2500</v>
      </c>
      <c r="N78" t="s">
        <v>2501</v>
      </c>
      <c r="O78" s="14" t="s">
        <v>2502</v>
      </c>
      <c r="P78" s="16">
        <v>20692</v>
      </c>
      <c r="Q78" s="16">
        <v>15969</v>
      </c>
      <c r="R78" t="s">
        <v>1174</v>
      </c>
      <c r="S78" t="s">
        <v>1155</v>
      </c>
      <c r="T78" t="s">
        <v>955</v>
      </c>
      <c r="U78" t="s">
        <v>483</v>
      </c>
      <c r="V78" s="13" t="s">
        <v>1302</v>
      </c>
      <c r="W78" s="14" t="s">
        <v>483</v>
      </c>
      <c r="X78" s="18" t="s">
        <v>1500</v>
      </c>
      <c r="Y78" s="17" t="s">
        <v>1622</v>
      </c>
      <c r="Z78" s="17" t="s">
        <v>1623</v>
      </c>
    </row>
    <row r="79" spans="1:26" ht="18">
      <c r="A79">
        <v>78</v>
      </c>
      <c r="B79" t="s">
        <v>956</v>
      </c>
      <c r="C79" s="7" t="s">
        <v>1133</v>
      </c>
      <c r="E79" s="19">
        <v>77</v>
      </c>
      <c r="F79" s="8">
        <v>83</v>
      </c>
      <c r="G79" s="8" t="s">
        <v>1140</v>
      </c>
      <c r="H79">
        <v>82</v>
      </c>
      <c r="K79" s="1" t="s">
        <v>1324</v>
      </c>
      <c r="L79" s="22" t="s">
        <v>2503</v>
      </c>
      <c r="M79" s="22" t="s">
        <v>2504</v>
      </c>
      <c r="N79" t="s">
        <v>2505</v>
      </c>
      <c r="O79" s="14" t="s">
        <v>2506</v>
      </c>
      <c r="P79" s="16">
        <v>21621</v>
      </c>
      <c r="Q79" s="16">
        <v>16101</v>
      </c>
      <c r="R79" t="s">
        <v>1250</v>
      </c>
      <c r="S79" t="s">
        <v>1245</v>
      </c>
      <c r="T79" t="s">
        <v>956</v>
      </c>
      <c r="U79" t="s">
        <v>723</v>
      </c>
      <c r="V79" s="13" t="s">
        <v>1324</v>
      </c>
      <c r="W79" s="14" t="s">
        <v>723</v>
      </c>
      <c r="X79" s="18" t="s">
        <v>723</v>
      </c>
      <c r="Y79" s="17" t="s">
        <v>1624</v>
      </c>
      <c r="Z79" s="17" t="s">
        <v>1625</v>
      </c>
    </row>
    <row r="80" spans="1:26" ht="18">
      <c r="A80">
        <v>79</v>
      </c>
      <c r="B80" t="s">
        <v>524</v>
      </c>
      <c r="C80" s="7" t="s">
        <v>1015</v>
      </c>
      <c r="D80" t="s">
        <v>524</v>
      </c>
      <c r="E80" s="19">
        <v>78</v>
      </c>
      <c r="F80" s="8">
        <v>85</v>
      </c>
      <c r="G80" s="8">
        <v>79</v>
      </c>
      <c r="H80">
        <v>83</v>
      </c>
      <c r="K80" s="1" t="s">
        <v>524</v>
      </c>
      <c r="L80" s="22" t="s">
        <v>2507</v>
      </c>
      <c r="M80" s="22" t="s">
        <v>2508</v>
      </c>
      <c r="N80" t="s">
        <v>2509</v>
      </c>
      <c r="O80" s="14" t="s">
        <v>2486</v>
      </c>
      <c r="P80" s="16">
        <v>16835</v>
      </c>
      <c r="Q80" s="16">
        <v>17520</v>
      </c>
      <c r="R80" t="s">
        <v>1187</v>
      </c>
      <c r="S80" t="s">
        <v>1155</v>
      </c>
      <c r="T80" t="s">
        <v>524</v>
      </c>
      <c r="U80" t="s">
        <v>524</v>
      </c>
      <c r="V80" s="13" t="s">
        <v>524</v>
      </c>
      <c r="W80" s="14" t="s">
        <v>524</v>
      </c>
      <c r="X80" s="18" t="s">
        <v>524</v>
      </c>
      <c r="Y80" s="17" t="s">
        <v>1576</v>
      </c>
      <c r="Z80" s="17" t="s">
        <v>1577</v>
      </c>
    </row>
    <row r="81" spans="1:26" ht="18">
      <c r="A81">
        <v>80</v>
      </c>
      <c r="B81" t="s">
        <v>1495</v>
      </c>
      <c r="C81" s="7" t="s">
        <v>1016</v>
      </c>
      <c r="E81" s="19">
        <v>79</v>
      </c>
      <c r="F81" s="8">
        <v>86</v>
      </c>
      <c r="G81" s="8">
        <v>80</v>
      </c>
      <c r="H81">
        <v>84</v>
      </c>
      <c r="K81" s="1" t="s">
        <v>527</v>
      </c>
      <c r="L81" s="22" t="s">
        <v>2510</v>
      </c>
      <c r="M81" s="22" t="s">
        <v>2511</v>
      </c>
      <c r="N81" t="s">
        <v>2512</v>
      </c>
      <c r="O81" s="14" t="s">
        <v>2513</v>
      </c>
      <c r="P81" s="16">
        <v>17903</v>
      </c>
      <c r="Q81" s="16">
        <v>17655</v>
      </c>
      <c r="R81" t="s">
        <v>1188</v>
      </c>
      <c r="S81" t="s">
        <v>1155</v>
      </c>
      <c r="T81" t="s">
        <v>957</v>
      </c>
      <c r="U81" t="s">
        <v>527</v>
      </c>
      <c r="V81" s="13" t="s">
        <v>527</v>
      </c>
      <c r="W81" s="14" t="s">
        <v>527</v>
      </c>
      <c r="X81" s="18" t="s">
        <v>1495</v>
      </c>
      <c r="Y81" s="17" t="s">
        <v>1584</v>
      </c>
      <c r="Z81" s="17" t="s">
        <v>1585</v>
      </c>
    </row>
    <row r="82" spans="1:26" ht="18">
      <c r="A82">
        <v>81</v>
      </c>
      <c r="B82" t="s">
        <v>958</v>
      </c>
      <c r="C82" s="7" t="s">
        <v>1017</v>
      </c>
      <c r="E82" s="19">
        <v>80</v>
      </c>
      <c r="F82" s="8">
        <v>87</v>
      </c>
      <c r="G82" s="8" t="s">
        <v>1141</v>
      </c>
      <c r="H82">
        <v>84</v>
      </c>
      <c r="K82" s="1" t="s">
        <v>1439</v>
      </c>
      <c r="L82" s="22" t="s">
        <v>2514</v>
      </c>
      <c r="M82" s="22" t="s">
        <v>2515</v>
      </c>
      <c r="N82" t="s">
        <v>2516</v>
      </c>
      <c r="O82" s="14" t="s">
        <v>2517</v>
      </c>
      <c r="P82" s="16">
        <v>18744</v>
      </c>
      <c r="Q82" s="16">
        <v>17666</v>
      </c>
      <c r="R82" t="s">
        <v>1236</v>
      </c>
      <c r="S82" t="s">
        <v>1155</v>
      </c>
      <c r="T82" t="s">
        <v>958</v>
      </c>
      <c r="U82" t="s">
        <v>671</v>
      </c>
      <c r="V82" s="13" t="s">
        <v>1439</v>
      </c>
      <c r="W82" s="14" t="s">
        <v>671</v>
      </c>
      <c r="X82" s="18" t="s">
        <v>958</v>
      </c>
      <c r="Y82" s="17" t="s">
        <v>1608</v>
      </c>
      <c r="Z82" s="17" t="s">
        <v>1609</v>
      </c>
    </row>
    <row r="83" spans="1:26" ht="18">
      <c r="A83">
        <v>82</v>
      </c>
      <c r="B83" t="s">
        <v>836</v>
      </c>
      <c r="C83" s="7" t="s">
        <v>1018</v>
      </c>
      <c r="E83" s="19">
        <v>81</v>
      </c>
      <c r="F83" s="8">
        <v>88</v>
      </c>
      <c r="G83" s="8">
        <v>81</v>
      </c>
      <c r="H83">
        <v>85</v>
      </c>
      <c r="K83" s="1" t="s">
        <v>836</v>
      </c>
      <c r="L83" s="22" t="s">
        <v>2518</v>
      </c>
      <c r="M83" s="22" t="s">
        <v>2519</v>
      </c>
      <c r="N83" t="s">
        <v>2520</v>
      </c>
      <c r="O83" s="14" t="s">
        <v>2519</v>
      </c>
      <c r="P83" s="16">
        <v>18120</v>
      </c>
      <c r="Q83" s="16">
        <v>18430</v>
      </c>
      <c r="R83" t="s">
        <v>1293</v>
      </c>
      <c r="S83" t="s">
        <v>1261</v>
      </c>
      <c r="T83" t="s">
        <v>836</v>
      </c>
      <c r="U83" t="s">
        <v>836</v>
      </c>
      <c r="V83" s="13" t="s">
        <v>836</v>
      </c>
      <c r="W83" s="14" t="s">
        <v>836</v>
      </c>
      <c r="X83" s="18" t="s">
        <v>836</v>
      </c>
      <c r="Y83" s="17" t="s">
        <v>1600</v>
      </c>
      <c r="Z83" s="17" t="s">
        <v>1601</v>
      </c>
    </row>
    <row r="84" spans="1:26" ht="18">
      <c r="A84">
        <v>83</v>
      </c>
      <c r="B84" t="s">
        <v>1856</v>
      </c>
      <c r="C84" s="7" t="s">
        <v>1091</v>
      </c>
      <c r="E84" s="19">
        <v>82</v>
      </c>
      <c r="F84" s="8">
        <v>89</v>
      </c>
      <c r="G84" s="8">
        <v>82</v>
      </c>
      <c r="H84">
        <v>86</v>
      </c>
      <c r="K84" s="1" t="s">
        <v>1430</v>
      </c>
      <c r="L84" s="22" t="s">
        <v>2521</v>
      </c>
      <c r="M84" s="22" t="s">
        <v>2522</v>
      </c>
      <c r="N84" t="s">
        <v>1481</v>
      </c>
      <c r="O84" t="s">
        <v>1519</v>
      </c>
      <c r="P84" s="16">
        <v>21284</v>
      </c>
      <c r="Q84" s="16">
        <v>17640</v>
      </c>
      <c r="R84" t="s">
        <v>1298</v>
      </c>
      <c r="S84" t="s">
        <v>1261</v>
      </c>
      <c r="T84" t="s">
        <v>917</v>
      </c>
      <c r="U84" t="s">
        <v>1384</v>
      </c>
      <c r="V84" s="13" t="s">
        <v>1430</v>
      </c>
      <c r="X84" s="18" t="s">
        <v>917</v>
      </c>
      <c r="Y84" s="17" t="s">
        <v>1825</v>
      </c>
      <c r="Z84" s="17" t="s">
        <v>1826</v>
      </c>
    </row>
    <row r="85" spans="1:26" ht="18">
      <c r="A85">
        <v>84</v>
      </c>
      <c r="B85" t="s">
        <v>1360</v>
      </c>
      <c r="C85" s="7" t="s">
        <v>1019</v>
      </c>
      <c r="D85" t="s">
        <v>918</v>
      </c>
      <c r="E85" s="19">
        <v>83</v>
      </c>
      <c r="F85" s="8">
        <v>90</v>
      </c>
      <c r="G85" s="8">
        <v>83</v>
      </c>
      <c r="H85">
        <v>86</v>
      </c>
      <c r="K85" s="1" t="s">
        <v>1360</v>
      </c>
      <c r="L85" s="22" t="s">
        <v>2523</v>
      </c>
      <c r="M85" s="22" t="s">
        <v>2524</v>
      </c>
      <c r="N85" t="s">
        <v>2525</v>
      </c>
      <c r="O85" s="14" t="s">
        <v>2526</v>
      </c>
      <c r="P85" s="16">
        <v>20837</v>
      </c>
      <c r="Q85" s="16">
        <v>18024</v>
      </c>
      <c r="R85" t="s">
        <v>1294</v>
      </c>
      <c r="S85" t="s">
        <v>1261</v>
      </c>
      <c r="T85" t="s">
        <v>918</v>
      </c>
      <c r="U85" t="s">
        <v>839</v>
      </c>
      <c r="V85" s="13" t="s">
        <v>1360</v>
      </c>
      <c r="W85" s="14" t="s">
        <v>839</v>
      </c>
      <c r="X85" s="18" t="s">
        <v>1360</v>
      </c>
      <c r="Y85" s="17" t="s">
        <v>1618</v>
      </c>
      <c r="Z85" s="17" t="s">
        <v>1619</v>
      </c>
    </row>
    <row r="86" spans="1:26" ht="18">
      <c r="A86">
        <v>85</v>
      </c>
      <c r="B86" t="s">
        <v>919</v>
      </c>
      <c r="C86" s="7" t="s">
        <v>1092</v>
      </c>
      <c r="E86" s="19">
        <v>84</v>
      </c>
      <c r="F86" s="8">
        <v>90.5</v>
      </c>
      <c r="G86" s="8">
        <v>84</v>
      </c>
      <c r="H86">
        <v>87</v>
      </c>
      <c r="K86" s="1" t="s">
        <v>919</v>
      </c>
      <c r="L86" s="22" t="s">
        <v>2527</v>
      </c>
      <c r="M86" s="22" t="s">
        <v>2528</v>
      </c>
      <c r="N86" t="s">
        <v>1482</v>
      </c>
      <c r="O86" t="s">
        <v>1520</v>
      </c>
      <c r="P86" s="16">
        <v>22184</v>
      </c>
      <c r="Q86" s="16">
        <v>19223</v>
      </c>
      <c r="R86" t="s">
        <v>1383</v>
      </c>
      <c r="S86" t="s">
        <v>1155</v>
      </c>
      <c r="T86" t="s">
        <v>919</v>
      </c>
      <c r="U86" t="s">
        <v>919</v>
      </c>
      <c r="V86" s="13" t="s">
        <v>919</v>
      </c>
      <c r="X86" s="18" t="s">
        <v>919</v>
      </c>
      <c r="Y86" s="17" t="s">
        <v>1827</v>
      </c>
      <c r="Z86" s="17" t="s">
        <v>1828</v>
      </c>
    </row>
    <row r="87" spans="1:26" ht="18">
      <c r="A87">
        <v>86</v>
      </c>
      <c r="B87" t="s">
        <v>2873</v>
      </c>
      <c r="C87" s="7" t="s">
        <v>1020</v>
      </c>
      <c r="D87" t="s">
        <v>920</v>
      </c>
      <c r="E87" s="19">
        <v>85</v>
      </c>
      <c r="F87" s="8">
        <v>61</v>
      </c>
      <c r="G87" s="8">
        <v>85</v>
      </c>
      <c r="H87">
        <v>60</v>
      </c>
      <c r="K87" s="1" t="s">
        <v>1311</v>
      </c>
      <c r="N87" t="s">
        <v>2529</v>
      </c>
      <c r="O87" s="14" t="s">
        <v>2530</v>
      </c>
      <c r="P87" s="16">
        <v>10474</v>
      </c>
      <c r="Q87" s="16">
        <v>19960</v>
      </c>
      <c r="R87" t="s">
        <v>1243</v>
      </c>
      <c r="S87" t="s">
        <v>1155</v>
      </c>
      <c r="T87" t="s">
        <v>920</v>
      </c>
      <c r="U87" t="s">
        <v>697</v>
      </c>
      <c r="V87" s="13" t="s">
        <v>1311</v>
      </c>
      <c r="W87" s="14" t="s">
        <v>697</v>
      </c>
    </row>
    <row r="88" spans="1:26" ht="18">
      <c r="A88">
        <v>87</v>
      </c>
      <c r="B88" t="s">
        <v>1348</v>
      </c>
      <c r="C88" s="7" t="s">
        <v>1021</v>
      </c>
      <c r="D88" t="s">
        <v>921</v>
      </c>
      <c r="E88" s="19">
        <v>86</v>
      </c>
      <c r="F88" s="8">
        <v>62</v>
      </c>
      <c r="G88" s="8">
        <v>86</v>
      </c>
      <c r="H88">
        <v>61</v>
      </c>
      <c r="K88" s="1" t="s">
        <v>1348</v>
      </c>
      <c r="L88" s="22" t="s">
        <v>2531</v>
      </c>
      <c r="M88" s="22" t="s">
        <v>2532</v>
      </c>
      <c r="N88" t="s">
        <v>2533</v>
      </c>
      <c r="O88" s="14" t="s">
        <v>2534</v>
      </c>
      <c r="P88" s="16">
        <v>12495</v>
      </c>
      <c r="Q88" s="16">
        <v>20426</v>
      </c>
      <c r="R88" t="s">
        <v>1183</v>
      </c>
      <c r="S88" t="s">
        <v>1155</v>
      </c>
      <c r="T88" t="s">
        <v>921</v>
      </c>
      <c r="U88" t="s">
        <v>509</v>
      </c>
      <c r="V88" s="13" t="s">
        <v>1348</v>
      </c>
      <c r="W88" s="14" t="s">
        <v>509</v>
      </c>
      <c r="X88" s="18" t="s">
        <v>1348</v>
      </c>
      <c r="Y88" s="17" t="s">
        <v>1785</v>
      </c>
      <c r="Z88" s="17" t="s">
        <v>1786</v>
      </c>
    </row>
    <row r="89" spans="1:26" ht="18">
      <c r="A89">
        <v>88</v>
      </c>
      <c r="B89" t="s">
        <v>515</v>
      </c>
      <c r="C89" s="7" t="s">
        <v>1093</v>
      </c>
      <c r="E89" s="19">
        <v>87</v>
      </c>
      <c r="F89" s="8">
        <v>63</v>
      </c>
      <c r="G89" s="8">
        <v>87</v>
      </c>
      <c r="H89">
        <v>62</v>
      </c>
      <c r="K89" s="1" t="s">
        <v>515</v>
      </c>
      <c r="L89" s="22" t="s">
        <v>2535</v>
      </c>
      <c r="M89" s="22" t="s">
        <v>2536</v>
      </c>
      <c r="N89" t="s">
        <v>2537</v>
      </c>
      <c r="O89" s="14" t="s">
        <v>2538</v>
      </c>
      <c r="P89" s="16">
        <v>11938</v>
      </c>
      <c r="Q89" s="16">
        <v>21337</v>
      </c>
      <c r="R89" t="s">
        <v>1437</v>
      </c>
      <c r="S89" t="s">
        <v>1155</v>
      </c>
      <c r="T89" t="s">
        <v>515</v>
      </c>
      <c r="U89" t="s">
        <v>515</v>
      </c>
      <c r="V89" s="13" t="s">
        <v>515</v>
      </c>
      <c r="W89" s="14" t="s">
        <v>515</v>
      </c>
      <c r="X89" s="18" t="s">
        <v>515</v>
      </c>
      <c r="Y89" s="17" t="s">
        <v>1546</v>
      </c>
      <c r="Z89" s="17" t="s">
        <v>1547</v>
      </c>
    </row>
    <row r="90" spans="1:26" ht="18">
      <c r="A90">
        <v>89</v>
      </c>
      <c r="B90" t="s">
        <v>922</v>
      </c>
      <c r="C90" s="7" t="s">
        <v>1094</v>
      </c>
      <c r="E90" s="19">
        <v>88</v>
      </c>
      <c r="F90" s="8">
        <v>64</v>
      </c>
      <c r="G90" s="8">
        <v>88</v>
      </c>
      <c r="H90">
        <v>63</v>
      </c>
      <c r="K90" s="1" t="s">
        <v>922</v>
      </c>
      <c r="L90" s="22" t="s">
        <v>2539</v>
      </c>
      <c r="M90" s="22" t="s">
        <v>2540</v>
      </c>
      <c r="N90" t="s">
        <v>2541</v>
      </c>
      <c r="O90" s="14" t="s">
        <v>2542</v>
      </c>
      <c r="P90" s="16">
        <v>12708</v>
      </c>
      <c r="Q90" s="16">
        <v>21794</v>
      </c>
      <c r="R90" t="s">
        <v>1185</v>
      </c>
      <c r="S90" t="s">
        <v>1155</v>
      </c>
      <c r="T90" t="s">
        <v>922</v>
      </c>
      <c r="U90" t="s">
        <v>518</v>
      </c>
      <c r="V90" s="13" t="s">
        <v>1303</v>
      </c>
      <c r="W90" s="14" t="s">
        <v>518</v>
      </c>
      <c r="X90" s="18" t="s">
        <v>922</v>
      </c>
      <c r="Y90" s="17" t="s">
        <v>1544</v>
      </c>
      <c r="Z90" s="17" t="s">
        <v>1545</v>
      </c>
    </row>
    <row r="91" spans="1:26" ht="18">
      <c r="A91">
        <v>90</v>
      </c>
      <c r="B91" t="s">
        <v>2872</v>
      </c>
      <c r="C91" s="7" t="s">
        <v>1095</v>
      </c>
      <c r="D91" t="s">
        <v>735</v>
      </c>
      <c r="E91" s="19">
        <v>89</v>
      </c>
      <c r="F91" s="8">
        <v>65</v>
      </c>
      <c r="G91" s="8">
        <v>89</v>
      </c>
      <c r="H91">
        <v>64</v>
      </c>
      <c r="K91" s="1" t="s">
        <v>1333</v>
      </c>
      <c r="L91" s="22" t="s">
        <v>2543</v>
      </c>
      <c r="M91" s="22" t="s">
        <v>2544</v>
      </c>
      <c r="N91" t="s">
        <v>2545</v>
      </c>
      <c r="O91" s="14" t="s">
        <v>2546</v>
      </c>
      <c r="P91" s="16"/>
      <c r="Q91" s="16"/>
      <c r="R91" t="s">
        <v>1255</v>
      </c>
      <c r="S91" t="s">
        <v>1253</v>
      </c>
      <c r="T91" t="s">
        <v>923</v>
      </c>
      <c r="U91" t="s">
        <v>735</v>
      </c>
      <c r="V91" s="13" t="s">
        <v>1333</v>
      </c>
      <c r="W91" s="14" t="s">
        <v>735</v>
      </c>
      <c r="X91" s="18" t="s">
        <v>735</v>
      </c>
      <c r="Y91" s="17" t="s">
        <v>1580</v>
      </c>
      <c r="Z91" s="17" t="s">
        <v>1581</v>
      </c>
    </row>
    <row r="92" spans="1:26" ht="18">
      <c r="A92">
        <v>91</v>
      </c>
      <c r="B92" t="s">
        <v>2871</v>
      </c>
      <c r="C92" s="7" t="s">
        <v>1096</v>
      </c>
      <c r="D92" t="s">
        <v>2859</v>
      </c>
      <c r="E92" s="19">
        <v>90</v>
      </c>
      <c r="F92" s="8">
        <v>66</v>
      </c>
      <c r="G92" s="8">
        <v>90</v>
      </c>
      <c r="H92">
        <v>65</v>
      </c>
      <c r="K92" s="1" t="s">
        <v>1328</v>
      </c>
      <c r="N92" t="s">
        <v>2841</v>
      </c>
      <c r="O92" s="14" t="s">
        <v>2842</v>
      </c>
      <c r="P92" s="16"/>
      <c r="Q92" s="16"/>
      <c r="R92" t="s">
        <v>1247</v>
      </c>
      <c r="S92" t="s">
        <v>1245</v>
      </c>
      <c r="T92" t="s">
        <v>924</v>
      </c>
      <c r="U92" t="s">
        <v>711</v>
      </c>
      <c r="V92" s="13"/>
      <c r="W92" s="14" t="s">
        <v>711</v>
      </c>
    </row>
    <row r="93" spans="1:26" ht="18">
      <c r="A93">
        <v>92</v>
      </c>
      <c r="B93" t="s">
        <v>1888</v>
      </c>
      <c r="C93" s="7" t="s">
        <v>1022</v>
      </c>
      <c r="D93" t="s">
        <v>1870</v>
      </c>
      <c r="E93" s="19">
        <v>91</v>
      </c>
      <c r="F93" s="8">
        <v>67</v>
      </c>
      <c r="G93" s="8">
        <v>91</v>
      </c>
      <c r="H93">
        <v>66</v>
      </c>
      <c r="K93" s="1" t="s">
        <v>1313</v>
      </c>
      <c r="L93" s="22" t="s">
        <v>2547</v>
      </c>
      <c r="M93" s="22" t="s">
        <v>2548</v>
      </c>
      <c r="N93" t="s">
        <v>2549</v>
      </c>
      <c r="O93" s="14" t="s">
        <v>2550</v>
      </c>
      <c r="P93" s="16">
        <v>13162</v>
      </c>
      <c r="Q93" s="16">
        <v>23546</v>
      </c>
      <c r="R93" t="s">
        <v>1176</v>
      </c>
      <c r="S93" t="s">
        <v>1155</v>
      </c>
      <c r="T93" t="s">
        <v>925</v>
      </c>
      <c r="U93" t="s">
        <v>488</v>
      </c>
      <c r="V93" s="13" t="s">
        <v>1313</v>
      </c>
      <c r="W93" s="14" t="s">
        <v>488</v>
      </c>
      <c r="X93" s="18" t="s">
        <v>925</v>
      </c>
      <c r="Y93" s="17" t="s">
        <v>1542</v>
      </c>
      <c r="Z93" s="17" t="s">
        <v>1543</v>
      </c>
    </row>
    <row r="94" spans="1:26" ht="18">
      <c r="A94">
        <v>93</v>
      </c>
      <c r="B94" t="s">
        <v>1494</v>
      </c>
      <c r="C94" s="7" t="s">
        <v>1023</v>
      </c>
      <c r="D94" t="s">
        <v>926</v>
      </c>
      <c r="E94" s="19">
        <v>92</v>
      </c>
      <c r="F94" s="8">
        <v>69</v>
      </c>
      <c r="G94" s="8">
        <v>92</v>
      </c>
      <c r="H94">
        <v>68</v>
      </c>
      <c r="K94" s="1" t="s">
        <v>1345</v>
      </c>
      <c r="L94" s="22" t="s">
        <v>2551</v>
      </c>
      <c r="M94" s="22" t="s">
        <v>2552</v>
      </c>
      <c r="N94" t="s">
        <v>2553</v>
      </c>
      <c r="O94" s="14" t="s">
        <v>2554</v>
      </c>
      <c r="P94" s="16">
        <v>13625</v>
      </c>
      <c r="Q94" s="16">
        <v>21440</v>
      </c>
      <c r="R94" t="s">
        <v>1242</v>
      </c>
      <c r="S94" t="s">
        <v>1155</v>
      </c>
      <c r="T94" t="s">
        <v>926</v>
      </c>
      <c r="U94" t="s">
        <v>695</v>
      </c>
      <c r="V94" s="13" t="s">
        <v>1345</v>
      </c>
      <c r="W94" s="14" t="s">
        <v>695</v>
      </c>
      <c r="X94" s="18" t="s">
        <v>1494</v>
      </c>
      <c r="Y94" s="17" t="s">
        <v>1578</v>
      </c>
      <c r="Z94" s="17" t="s">
        <v>1579</v>
      </c>
    </row>
    <row r="95" spans="1:26" ht="18">
      <c r="A95">
        <v>94</v>
      </c>
      <c r="B95" t="s">
        <v>512</v>
      </c>
      <c r="C95" s="7" t="s">
        <v>1024</v>
      </c>
      <c r="E95" s="19">
        <v>93</v>
      </c>
      <c r="F95" s="8">
        <v>68</v>
      </c>
      <c r="G95" s="8">
        <v>93</v>
      </c>
      <c r="H95">
        <v>67</v>
      </c>
      <c r="K95" s="1" t="s">
        <v>512</v>
      </c>
      <c r="L95" s="22" t="s">
        <v>2555</v>
      </c>
      <c r="M95" s="22" t="s">
        <v>2556</v>
      </c>
      <c r="N95" t="s">
        <v>2557</v>
      </c>
      <c r="O95" s="14" t="s">
        <v>2558</v>
      </c>
      <c r="P95" s="16">
        <v>14695</v>
      </c>
      <c r="Q95" s="16">
        <v>20616</v>
      </c>
      <c r="R95" t="s">
        <v>1184</v>
      </c>
      <c r="S95" t="s">
        <v>1155</v>
      </c>
      <c r="T95" t="s">
        <v>512</v>
      </c>
      <c r="U95" t="s">
        <v>512</v>
      </c>
      <c r="V95" s="13" t="s">
        <v>512</v>
      </c>
      <c r="W95" s="14" t="s">
        <v>512</v>
      </c>
      <c r="X95" s="18" t="s">
        <v>512</v>
      </c>
      <c r="Y95" s="17" t="s">
        <v>1556</v>
      </c>
      <c r="Z95" s="17" t="s">
        <v>1557</v>
      </c>
    </row>
    <row r="96" spans="1:26" ht="18">
      <c r="A96">
        <v>95</v>
      </c>
      <c r="B96" t="s">
        <v>1346</v>
      </c>
      <c r="C96" s="7" t="s">
        <v>1025</v>
      </c>
      <c r="D96" t="s">
        <v>927</v>
      </c>
      <c r="E96" s="19">
        <v>94</v>
      </c>
      <c r="F96" s="8">
        <v>70</v>
      </c>
      <c r="G96" s="8">
        <v>94</v>
      </c>
      <c r="H96">
        <v>69</v>
      </c>
      <c r="K96" s="1" t="s">
        <v>1346</v>
      </c>
      <c r="L96" s="22" t="s">
        <v>2559</v>
      </c>
      <c r="M96" s="22" t="s">
        <v>2560</v>
      </c>
      <c r="N96" t="s">
        <v>2561</v>
      </c>
      <c r="O96" s="14" t="s">
        <v>2454</v>
      </c>
      <c r="P96" s="16">
        <v>16131</v>
      </c>
      <c r="Q96" s="16">
        <v>20778</v>
      </c>
      <c r="R96" t="s">
        <v>1241</v>
      </c>
      <c r="S96" t="s">
        <v>1155</v>
      </c>
      <c r="T96" t="s">
        <v>927</v>
      </c>
      <c r="U96" t="s">
        <v>692</v>
      </c>
      <c r="V96" s="13" t="s">
        <v>1346</v>
      </c>
      <c r="W96" s="14" t="s">
        <v>692</v>
      </c>
      <c r="X96" s="18" t="s">
        <v>1346</v>
      </c>
      <c r="Y96" s="17" t="s">
        <v>1598</v>
      </c>
      <c r="Z96" s="17" t="s">
        <v>1599</v>
      </c>
    </row>
    <row r="97" spans="1:26" ht="18">
      <c r="A97">
        <v>96</v>
      </c>
      <c r="B97" t="s">
        <v>1498</v>
      </c>
      <c r="C97" s="7" t="s">
        <v>1134</v>
      </c>
      <c r="D97" t="s">
        <v>928</v>
      </c>
      <c r="E97" s="19">
        <v>95</v>
      </c>
      <c r="F97" s="8">
        <v>91</v>
      </c>
      <c r="G97" s="8">
        <v>95</v>
      </c>
      <c r="H97">
        <v>88</v>
      </c>
      <c r="K97" s="1" t="s">
        <v>1343</v>
      </c>
      <c r="L97" s="22" t="s">
        <v>2562</v>
      </c>
      <c r="M97" s="22" t="s">
        <v>2563</v>
      </c>
      <c r="N97" t="s">
        <v>2564</v>
      </c>
      <c r="O97" s="14" t="s">
        <v>2565</v>
      </c>
      <c r="P97" s="16">
        <v>17648</v>
      </c>
      <c r="Q97" s="16">
        <v>20454</v>
      </c>
      <c r="R97" t="s">
        <v>1415</v>
      </c>
      <c r="S97" t="s">
        <v>1155</v>
      </c>
      <c r="T97" t="s">
        <v>928</v>
      </c>
      <c r="U97" t="s">
        <v>674</v>
      </c>
      <c r="V97" s="13" t="s">
        <v>1343</v>
      </c>
      <c r="W97" s="14" t="s">
        <v>674</v>
      </c>
      <c r="X97" s="18" t="s">
        <v>1498</v>
      </c>
      <c r="Y97" s="17" t="s">
        <v>1596</v>
      </c>
      <c r="Z97" s="17" t="s">
        <v>1597</v>
      </c>
    </row>
    <row r="98" spans="1:26" ht="18">
      <c r="A98">
        <v>97</v>
      </c>
      <c r="B98" t="s">
        <v>677</v>
      </c>
      <c r="C98" s="7" t="s">
        <v>1135</v>
      </c>
      <c r="D98" t="s">
        <v>929</v>
      </c>
      <c r="E98" s="19">
        <v>96</v>
      </c>
      <c r="F98" s="8">
        <v>92</v>
      </c>
      <c r="G98" s="8">
        <v>96</v>
      </c>
      <c r="H98">
        <v>90</v>
      </c>
      <c r="K98" s="1" t="s">
        <v>677</v>
      </c>
      <c r="L98" s="22" t="s">
        <v>2566</v>
      </c>
      <c r="M98" s="22" t="s">
        <v>2567</v>
      </c>
      <c r="N98" t="s">
        <v>2568</v>
      </c>
      <c r="O98" s="14" t="s">
        <v>2569</v>
      </c>
      <c r="P98" s="16">
        <v>19023</v>
      </c>
      <c r="Q98" s="16">
        <v>20942</v>
      </c>
      <c r="R98" t="s">
        <v>1414</v>
      </c>
      <c r="S98" t="s">
        <v>1155</v>
      </c>
      <c r="T98" t="s">
        <v>929</v>
      </c>
      <c r="U98" t="s">
        <v>677</v>
      </c>
      <c r="V98" s="13" t="s">
        <v>677</v>
      </c>
      <c r="W98" s="14" t="s">
        <v>677</v>
      </c>
      <c r="X98" s="18" t="s">
        <v>677</v>
      </c>
      <c r="Y98" s="17" t="s">
        <v>1602</v>
      </c>
      <c r="Z98" s="17" t="s">
        <v>1603</v>
      </c>
    </row>
    <row r="99" spans="1:26" ht="18">
      <c r="A99">
        <v>98</v>
      </c>
      <c r="B99" t="s">
        <v>500</v>
      </c>
      <c r="C99" s="7" t="s">
        <v>1097</v>
      </c>
      <c r="E99" s="19">
        <v>97</v>
      </c>
      <c r="F99" s="8">
        <v>93</v>
      </c>
      <c r="G99" s="8">
        <v>97</v>
      </c>
      <c r="H99">
        <v>90</v>
      </c>
      <c r="K99" s="1" t="s">
        <v>1321</v>
      </c>
      <c r="L99" s="22" t="s">
        <v>2570</v>
      </c>
      <c r="M99" s="22" t="s">
        <v>2571</v>
      </c>
      <c r="N99" t="s">
        <v>2572</v>
      </c>
      <c r="O99" s="14" t="s">
        <v>2573</v>
      </c>
      <c r="P99" s="16">
        <v>18691</v>
      </c>
      <c r="Q99" s="16">
        <v>24769</v>
      </c>
      <c r="R99" t="s">
        <v>1180</v>
      </c>
      <c r="S99" t="s">
        <v>1155</v>
      </c>
      <c r="T99" t="s">
        <v>500</v>
      </c>
      <c r="U99" t="s">
        <v>500</v>
      </c>
      <c r="V99" s="13" t="s">
        <v>1321</v>
      </c>
      <c r="W99" s="14" t="s">
        <v>500</v>
      </c>
      <c r="X99" s="18" t="s">
        <v>500</v>
      </c>
      <c r="Y99" s="17" t="s">
        <v>1604</v>
      </c>
      <c r="Z99" s="17" t="s">
        <v>1605</v>
      </c>
    </row>
    <row r="100" spans="1:26" ht="18">
      <c r="A100">
        <v>99</v>
      </c>
      <c r="B100" t="s">
        <v>1871</v>
      </c>
      <c r="C100" s="7" t="s">
        <v>1098</v>
      </c>
      <c r="E100" s="19">
        <v>98</v>
      </c>
      <c r="F100" s="8">
        <v>95</v>
      </c>
      <c r="G100" s="8">
        <v>102</v>
      </c>
      <c r="H100">
        <v>92</v>
      </c>
      <c r="K100" s="1" t="s">
        <v>1310</v>
      </c>
      <c r="L100" s="22" t="s">
        <v>2574</v>
      </c>
      <c r="M100" s="22" t="s">
        <v>2575</v>
      </c>
      <c r="N100" t="s">
        <v>2576</v>
      </c>
      <c r="O100" s="14" t="s">
        <v>2577</v>
      </c>
      <c r="P100" s="16">
        <v>21874</v>
      </c>
      <c r="Q100" s="16">
        <v>23602</v>
      </c>
      <c r="R100" t="s">
        <v>1181</v>
      </c>
      <c r="S100" t="s">
        <v>1155</v>
      </c>
      <c r="T100" t="s">
        <v>930</v>
      </c>
      <c r="U100" t="s">
        <v>503</v>
      </c>
      <c r="V100" s="13" t="s">
        <v>1310</v>
      </c>
      <c r="W100" s="14" t="s">
        <v>503</v>
      </c>
      <c r="X100" s="18" t="s">
        <v>930</v>
      </c>
      <c r="Y100" s="17" t="s">
        <v>1610</v>
      </c>
      <c r="Z100" s="17" t="s">
        <v>1611</v>
      </c>
    </row>
    <row r="101" spans="1:26" ht="18">
      <c r="A101">
        <v>100</v>
      </c>
      <c r="B101" t="s">
        <v>506</v>
      </c>
      <c r="C101" s="7" t="s">
        <v>1099</v>
      </c>
      <c r="E101" s="19">
        <v>99</v>
      </c>
      <c r="F101" s="8">
        <v>94</v>
      </c>
      <c r="G101" s="8">
        <v>103</v>
      </c>
      <c r="H101">
        <v>91</v>
      </c>
      <c r="K101" s="1" t="s">
        <v>506</v>
      </c>
      <c r="L101" s="22" t="s">
        <v>2578</v>
      </c>
      <c r="M101" s="22" t="s">
        <v>2579</v>
      </c>
      <c r="N101" t="s">
        <v>2580</v>
      </c>
      <c r="O101" s="14" t="s">
        <v>2581</v>
      </c>
      <c r="P101" s="16">
        <v>23196</v>
      </c>
      <c r="Q101" s="16">
        <v>24511</v>
      </c>
      <c r="R101" t="s">
        <v>1182</v>
      </c>
      <c r="S101" t="s">
        <v>1155</v>
      </c>
      <c r="T101" t="s">
        <v>506</v>
      </c>
      <c r="U101" t="s">
        <v>506</v>
      </c>
      <c r="V101" s="13" t="s">
        <v>506</v>
      </c>
      <c r="W101" s="14" t="s">
        <v>506</v>
      </c>
      <c r="X101" s="18" t="s">
        <v>506</v>
      </c>
      <c r="Y101" s="17" t="s">
        <v>1628</v>
      </c>
      <c r="Z101" s="17" t="s">
        <v>1629</v>
      </c>
    </row>
    <row r="102" spans="1:26" ht="18">
      <c r="A102">
        <v>101</v>
      </c>
      <c r="B102" t="s">
        <v>435</v>
      </c>
      <c r="C102" s="7" t="s">
        <v>1026</v>
      </c>
      <c r="E102" s="19">
        <v>100</v>
      </c>
      <c r="F102" s="8">
        <v>20</v>
      </c>
      <c r="G102" s="8">
        <v>98</v>
      </c>
      <c r="H102">
        <v>94</v>
      </c>
      <c r="K102" s="1" t="s">
        <v>435</v>
      </c>
      <c r="L102" s="22" t="s">
        <v>2582</v>
      </c>
      <c r="M102" s="22" t="s">
        <v>2583</v>
      </c>
      <c r="N102" t="s">
        <v>2584</v>
      </c>
      <c r="O102" s="14" t="s">
        <v>2585</v>
      </c>
      <c r="P102" s="16">
        <v>27940</v>
      </c>
      <c r="Q102" s="16">
        <v>12388</v>
      </c>
      <c r="R102" t="s">
        <v>1158</v>
      </c>
      <c r="S102" t="s">
        <v>1155</v>
      </c>
      <c r="T102" t="s">
        <v>435</v>
      </c>
      <c r="U102" t="s">
        <v>435</v>
      </c>
      <c r="V102" s="13" t="s">
        <v>435</v>
      </c>
      <c r="W102" s="14" t="s">
        <v>435</v>
      </c>
      <c r="X102" s="18" t="s">
        <v>435</v>
      </c>
      <c r="Y102" s="17" t="s">
        <v>1654</v>
      </c>
      <c r="Z102" s="17" t="s">
        <v>1655</v>
      </c>
    </row>
    <row r="103" spans="1:26" ht="18">
      <c r="A103">
        <v>102</v>
      </c>
      <c r="B103" t="s">
        <v>438</v>
      </c>
      <c r="C103" s="7" t="s">
        <v>1027</v>
      </c>
      <c r="E103" s="19">
        <v>101</v>
      </c>
      <c r="F103" s="8">
        <v>21</v>
      </c>
      <c r="G103" s="8">
        <v>99</v>
      </c>
      <c r="H103">
        <v>95</v>
      </c>
      <c r="K103" s="1" t="s">
        <v>438</v>
      </c>
      <c r="L103" s="22" t="s">
        <v>2586</v>
      </c>
      <c r="M103" s="22" t="s">
        <v>2587</v>
      </c>
      <c r="N103" t="s">
        <v>2588</v>
      </c>
      <c r="O103" s="14" t="s">
        <v>2589</v>
      </c>
      <c r="P103" s="16">
        <v>29196</v>
      </c>
      <c r="Q103" s="16">
        <v>12470</v>
      </c>
      <c r="R103" t="s">
        <v>1159</v>
      </c>
      <c r="S103" t="s">
        <v>1155</v>
      </c>
      <c r="T103" t="s">
        <v>438</v>
      </c>
      <c r="U103" t="s">
        <v>438</v>
      </c>
      <c r="V103" s="13" t="s">
        <v>438</v>
      </c>
      <c r="W103" s="14" t="s">
        <v>438</v>
      </c>
      <c r="X103" s="18" t="s">
        <v>438</v>
      </c>
      <c r="Y103" s="17" t="s">
        <v>1666</v>
      </c>
      <c r="Z103" s="17" t="s">
        <v>1667</v>
      </c>
    </row>
    <row r="104" spans="1:26" ht="18">
      <c r="A104">
        <v>103</v>
      </c>
      <c r="B104" t="s">
        <v>432</v>
      </c>
      <c r="C104" s="7" t="s">
        <v>1028</v>
      </c>
      <c r="E104" s="19">
        <v>102</v>
      </c>
      <c r="F104" s="8">
        <v>22</v>
      </c>
      <c r="G104" s="8">
        <v>100</v>
      </c>
      <c r="H104">
        <v>96</v>
      </c>
      <c r="K104" s="1" t="s">
        <v>432</v>
      </c>
      <c r="L104" s="22" t="s">
        <v>2590</v>
      </c>
      <c r="M104" s="22" t="s">
        <v>2591</v>
      </c>
      <c r="N104" t="s">
        <v>2592</v>
      </c>
      <c r="O104" s="14" t="s">
        <v>2593</v>
      </c>
      <c r="P104" s="16">
        <v>30318</v>
      </c>
      <c r="Q104" s="16">
        <v>12589</v>
      </c>
      <c r="R104" t="s">
        <v>1157</v>
      </c>
      <c r="S104" t="s">
        <v>1155</v>
      </c>
      <c r="T104" t="s">
        <v>432</v>
      </c>
      <c r="U104" t="s">
        <v>432</v>
      </c>
      <c r="V104" s="13" t="s">
        <v>432</v>
      </c>
      <c r="W104" s="14" t="s">
        <v>432</v>
      </c>
      <c r="X104" s="18" t="s">
        <v>432</v>
      </c>
      <c r="Y104" s="17" t="s">
        <v>1678</v>
      </c>
      <c r="Z104" s="17" t="s">
        <v>1679</v>
      </c>
    </row>
    <row r="105" spans="1:26" ht="18">
      <c r="A105">
        <v>104</v>
      </c>
      <c r="B105" t="s">
        <v>453</v>
      </c>
      <c r="C105" s="7" t="s">
        <v>1029</v>
      </c>
      <c r="E105" s="19">
        <v>103</v>
      </c>
      <c r="F105" s="8">
        <v>96</v>
      </c>
      <c r="G105" s="8">
        <v>101</v>
      </c>
      <c r="H105">
        <v>93</v>
      </c>
      <c r="K105" s="1" t="s">
        <v>453</v>
      </c>
      <c r="L105" s="22" t="s">
        <v>2594</v>
      </c>
      <c r="M105" s="22" t="s">
        <v>2595</v>
      </c>
      <c r="N105" t="s">
        <v>2596</v>
      </c>
      <c r="O105" s="14" t="s">
        <v>2597</v>
      </c>
      <c r="P105" s="16">
        <v>28287</v>
      </c>
      <c r="Q105" s="16">
        <v>15184</v>
      </c>
      <c r="R105" t="s">
        <v>1164</v>
      </c>
      <c r="S105" t="s">
        <v>1155</v>
      </c>
      <c r="T105" t="s">
        <v>453</v>
      </c>
      <c r="U105" t="s">
        <v>453</v>
      </c>
      <c r="V105" s="13" t="s">
        <v>453</v>
      </c>
      <c r="W105" s="14" t="s">
        <v>453</v>
      </c>
      <c r="X105" s="18" t="s">
        <v>453</v>
      </c>
      <c r="Y105" s="17" t="s">
        <v>1660</v>
      </c>
      <c r="Z105" s="17" t="s">
        <v>1661</v>
      </c>
    </row>
    <row r="106" spans="1:26" ht="18">
      <c r="A106">
        <v>105</v>
      </c>
      <c r="B106" t="s">
        <v>1341</v>
      </c>
      <c r="C106" s="7" t="s">
        <v>1030</v>
      </c>
      <c r="D106" t="s">
        <v>1469</v>
      </c>
      <c r="E106" s="19">
        <v>104</v>
      </c>
      <c r="F106" s="8">
        <v>98</v>
      </c>
      <c r="G106" s="8">
        <v>104</v>
      </c>
      <c r="H106">
        <v>99</v>
      </c>
      <c r="K106" s="1" t="s">
        <v>1341</v>
      </c>
      <c r="L106" s="22" t="s">
        <v>2598</v>
      </c>
      <c r="M106" s="22" t="s">
        <v>2599</v>
      </c>
      <c r="N106" t="s">
        <v>2600</v>
      </c>
      <c r="O106" s="14" t="s">
        <v>2601</v>
      </c>
      <c r="P106" s="16">
        <v>27290</v>
      </c>
      <c r="Q106" s="16">
        <v>16978</v>
      </c>
      <c r="R106" t="s">
        <v>1222</v>
      </c>
      <c r="S106" t="s">
        <v>1155</v>
      </c>
      <c r="T106" t="s">
        <v>931</v>
      </c>
      <c r="U106" t="s">
        <v>633</v>
      </c>
      <c r="V106" s="13" t="s">
        <v>1341</v>
      </c>
      <c r="W106" s="14" t="s">
        <v>633</v>
      </c>
      <c r="X106" s="18" t="s">
        <v>1341</v>
      </c>
      <c r="Y106" s="17" t="s">
        <v>1590</v>
      </c>
      <c r="Z106" s="17" t="s">
        <v>1591</v>
      </c>
    </row>
    <row r="107" spans="1:26" ht="18">
      <c r="A107">
        <v>106</v>
      </c>
      <c r="B107" t="s">
        <v>1339</v>
      </c>
      <c r="C107" s="7" t="s">
        <v>1031</v>
      </c>
      <c r="D107" t="s">
        <v>640</v>
      </c>
      <c r="E107" s="19">
        <v>105</v>
      </c>
      <c r="F107" s="8">
        <v>99</v>
      </c>
      <c r="G107" s="8">
        <v>105</v>
      </c>
      <c r="H107">
        <v>100</v>
      </c>
      <c r="K107" s="1" t="s">
        <v>1339</v>
      </c>
      <c r="L107" s="22" t="s">
        <v>2602</v>
      </c>
      <c r="M107" s="22" t="s">
        <v>2603</v>
      </c>
      <c r="N107" t="s">
        <v>2604</v>
      </c>
      <c r="O107" s="14" t="s">
        <v>2605</v>
      </c>
      <c r="P107" s="16">
        <v>29809</v>
      </c>
      <c r="Q107" s="16">
        <v>17478</v>
      </c>
      <c r="R107" t="s">
        <v>1225</v>
      </c>
      <c r="S107" t="s">
        <v>1155</v>
      </c>
      <c r="T107" t="s">
        <v>640</v>
      </c>
      <c r="U107" t="s">
        <v>640</v>
      </c>
      <c r="V107" s="13" t="s">
        <v>1339</v>
      </c>
      <c r="W107" s="14" t="s">
        <v>640</v>
      </c>
      <c r="X107" s="18" t="s">
        <v>1339</v>
      </c>
      <c r="Y107" s="17" t="s">
        <v>1674</v>
      </c>
      <c r="Z107" s="17" t="s">
        <v>1675</v>
      </c>
    </row>
    <row r="108" spans="1:26" ht="18">
      <c r="A108">
        <v>107</v>
      </c>
      <c r="B108" t="s">
        <v>1502</v>
      </c>
      <c r="C108" s="7" t="s">
        <v>1100</v>
      </c>
      <c r="D108" t="s">
        <v>1468</v>
      </c>
      <c r="E108" s="19">
        <v>106</v>
      </c>
      <c r="F108" s="8">
        <v>100</v>
      </c>
      <c r="G108" s="8">
        <v>106</v>
      </c>
      <c r="H108">
        <v>101</v>
      </c>
      <c r="K108" s="1" t="s">
        <v>1340</v>
      </c>
      <c r="L108" s="22" t="s">
        <v>2606</v>
      </c>
      <c r="M108" s="22" t="s">
        <v>2607</v>
      </c>
      <c r="N108" t="s">
        <v>2608</v>
      </c>
      <c r="O108" s="14" t="s">
        <v>2609</v>
      </c>
      <c r="P108" s="16">
        <v>32518</v>
      </c>
      <c r="Q108" s="16">
        <v>17183</v>
      </c>
      <c r="R108" t="s">
        <v>1226</v>
      </c>
      <c r="S108" t="s">
        <v>1155</v>
      </c>
      <c r="T108" t="s">
        <v>932</v>
      </c>
      <c r="U108" t="s">
        <v>643</v>
      </c>
      <c r="V108" s="13" t="s">
        <v>1340</v>
      </c>
      <c r="W108" s="14" t="s">
        <v>643</v>
      </c>
      <c r="X108" s="18" t="s">
        <v>1502</v>
      </c>
      <c r="Y108" s="17" t="s">
        <v>1672</v>
      </c>
      <c r="Z108" s="17" t="s">
        <v>1673</v>
      </c>
    </row>
    <row r="109" spans="1:26" ht="18">
      <c r="A109">
        <v>108</v>
      </c>
      <c r="B109" t="s">
        <v>444</v>
      </c>
      <c r="C109" s="7" t="s">
        <v>1032</v>
      </c>
      <c r="E109" s="19">
        <v>107</v>
      </c>
      <c r="F109" s="8">
        <v>101</v>
      </c>
      <c r="G109" s="8">
        <v>107</v>
      </c>
      <c r="H109">
        <v>102</v>
      </c>
      <c r="K109" s="1" t="s">
        <v>444</v>
      </c>
      <c r="L109" s="22" t="s">
        <v>2610</v>
      </c>
      <c r="M109" s="22" t="s">
        <v>2611</v>
      </c>
      <c r="N109" t="s">
        <v>2612</v>
      </c>
      <c r="O109" s="14" t="s">
        <v>2613</v>
      </c>
      <c r="P109" s="16">
        <v>27580</v>
      </c>
      <c r="Q109" s="16">
        <v>18357</v>
      </c>
      <c r="R109" t="s">
        <v>1161</v>
      </c>
      <c r="S109" t="s">
        <v>1155</v>
      </c>
      <c r="T109" t="s">
        <v>444</v>
      </c>
      <c r="U109" t="s">
        <v>444</v>
      </c>
      <c r="V109" s="13" t="s">
        <v>444</v>
      </c>
      <c r="W109" s="14" t="s">
        <v>444</v>
      </c>
      <c r="X109" s="18" t="s">
        <v>444</v>
      </c>
      <c r="Y109" s="17" t="s">
        <v>1662</v>
      </c>
      <c r="Z109" s="17" t="s">
        <v>1663</v>
      </c>
    </row>
    <row r="110" spans="1:26" ht="18">
      <c r="A110">
        <v>109</v>
      </c>
      <c r="B110" t="s">
        <v>2871</v>
      </c>
      <c r="C110" s="7" t="s">
        <v>1101</v>
      </c>
      <c r="D110" s="10" t="s">
        <v>2874</v>
      </c>
      <c r="E110" s="19">
        <v>108</v>
      </c>
      <c r="F110" s="8" t="s">
        <v>1064</v>
      </c>
      <c r="G110" s="8" t="s">
        <v>1142</v>
      </c>
      <c r="H110">
        <v>102</v>
      </c>
      <c r="I110" s="10"/>
      <c r="K110" s="1" t="s">
        <v>1389</v>
      </c>
      <c r="N110" t="s">
        <v>2610</v>
      </c>
      <c r="O110" s="14" t="s">
        <v>2614</v>
      </c>
      <c r="P110" s="16">
        <v>27080</v>
      </c>
      <c r="Q110" s="16">
        <v>18850</v>
      </c>
      <c r="R110" t="s">
        <v>1168</v>
      </c>
      <c r="S110" t="s">
        <v>1155</v>
      </c>
      <c r="T110" s="10" t="s">
        <v>1065</v>
      </c>
      <c r="U110" t="s">
        <v>465</v>
      </c>
      <c r="V110" s="13" t="s">
        <v>1389</v>
      </c>
      <c r="W110" s="14" t="s">
        <v>465</v>
      </c>
    </row>
    <row r="111" spans="1:26" ht="18">
      <c r="A111">
        <v>110</v>
      </c>
      <c r="B111" t="s">
        <v>1347</v>
      </c>
      <c r="C111" s="7" t="s">
        <v>1033</v>
      </c>
      <c r="D111" t="s">
        <v>933</v>
      </c>
      <c r="E111" s="19">
        <v>109</v>
      </c>
      <c r="F111" s="8">
        <v>102</v>
      </c>
      <c r="G111" s="8">
        <v>108</v>
      </c>
      <c r="H111">
        <v>103</v>
      </c>
      <c r="K111" s="1" t="s">
        <v>1347</v>
      </c>
      <c r="L111" s="22" t="s">
        <v>2615</v>
      </c>
      <c r="M111" s="22" t="s">
        <v>2616</v>
      </c>
      <c r="N111" t="s">
        <v>2617</v>
      </c>
      <c r="O111" s="14" t="s">
        <v>2618</v>
      </c>
      <c r="P111" s="16">
        <v>30186</v>
      </c>
      <c r="Q111" s="16">
        <v>18593</v>
      </c>
      <c r="R111" t="s">
        <v>1223</v>
      </c>
      <c r="S111" t="s">
        <v>1155</v>
      </c>
      <c r="T111" t="s">
        <v>933</v>
      </c>
      <c r="U111" t="s">
        <v>636</v>
      </c>
      <c r="V111" s="13" t="s">
        <v>1347</v>
      </c>
      <c r="W111" s="14" t="s">
        <v>636</v>
      </c>
      <c r="X111" s="18" t="s">
        <v>1347</v>
      </c>
      <c r="Y111" s="17" t="s">
        <v>1634</v>
      </c>
      <c r="Z111" s="17" t="s">
        <v>1635</v>
      </c>
    </row>
    <row r="112" spans="1:26" ht="18">
      <c r="A112">
        <v>111</v>
      </c>
      <c r="B112" t="s">
        <v>646</v>
      </c>
      <c r="C112" s="7" t="s">
        <v>1034</v>
      </c>
      <c r="E112" s="19">
        <v>110</v>
      </c>
      <c r="F112" s="8">
        <v>103</v>
      </c>
      <c r="G112" s="8">
        <v>109</v>
      </c>
      <c r="H112">
        <v>104</v>
      </c>
      <c r="K112" s="1" t="s">
        <v>646</v>
      </c>
      <c r="L112" s="22" t="s">
        <v>2619</v>
      </c>
      <c r="M112" s="22" t="s">
        <v>2620</v>
      </c>
      <c r="N112" t="s">
        <v>2621</v>
      </c>
      <c r="O112" s="14" t="s">
        <v>2622</v>
      </c>
      <c r="P112" s="16">
        <v>31559</v>
      </c>
      <c r="Q112" s="16">
        <v>18413</v>
      </c>
      <c r="R112" t="s">
        <v>1227</v>
      </c>
      <c r="S112" t="s">
        <v>1155</v>
      </c>
      <c r="T112" t="s">
        <v>646</v>
      </c>
      <c r="U112" t="s">
        <v>646</v>
      </c>
      <c r="V112" s="13" t="s">
        <v>646</v>
      </c>
      <c r="W112" s="14" t="s">
        <v>646</v>
      </c>
      <c r="X112" s="18" t="s">
        <v>646</v>
      </c>
      <c r="Y112" s="17" t="s">
        <v>1710</v>
      </c>
      <c r="Z112" s="17" t="s">
        <v>1711</v>
      </c>
    </row>
    <row r="113" spans="1:26" ht="18">
      <c r="A113">
        <v>112</v>
      </c>
      <c r="B113" t="s">
        <v>480</v>
      </c>
      <c r="C113" s="7" t="s">
        <v>1035</v>
      </c>
      <c r="E113" s="19">
        <v>111</v>
      </c>
      <c r="F113" s="8">
        <v>104</v>
      </c>
      <c r="G113" s="8">
        <v>110</v>
      </c>
      <c r="H113">
        <v>105</v>
      </c>
      <c r="K113" s="1" t="s">
        <v>480</v>
      </c>
      <c r="L113" s="22" t="s">
        <v>2623</v>
      </c>
      <c r="M113" s="22" t="s">
        <v>2624</v>
      </c>
      <c r="N113" t="s">
        <v>2625</v>
      </c>
      <c r="O113" s="14" t="s">
        <v>2626</v>
      </c>
      <c r="P113" s="16">
        <v>31498</v>
      </c>
      <c r="Q113" s="16">
        <v>19018</v>
      </c>
      <c r="R113" t="s">
        <v>1173</v>
      </c>
      <c r="S113" t="s">
        <v>1155</v>
      </c>
      <c r="T113" t="s">
        <v>480</v>
      </c>
      <c r="U113" t="s">
        <v>480</v>
      </c>
      <c r="V113" s="13" t="s">
        <v>480</v>
      </c>
      <c r="W113" s="14" t="s">
        <v>480</v>
      </c>
      <c r="X113" s="18" t="s">
        <v>480</v>
      </c>
      <c r="Y113" s="17" t="s">
        <v>1704</v>
      </c>
      <c r="Z113" s="17" t="s">
        <v>1705</v>
      </c>
    </row>
    <row r="114" spans="1:26" ht="18">
      <c r="A114">
        <v>113</v>
      </c>
      <c r="B114" t="s">
        <v>468</v>
      </c>
      <c r="C114" s="7" t="s">
        <v>1036</v>
      </c>
      <c r="E114" s="19">
        <v>112</v>
      </c>
      <c r="F114" s="8">
        <v>105</v>
      </c>
      <c r="G114" s="8">
        <v>111</v>
      </c>
      <c r="H114">
        <v>106</v>
      </c>
      <c r="K114" s="1" t="s">
        <v>468</v>
      </c>
      <c r="L114" s="22" t="s">
        <v>2627</v>
      </c>
      <c r="M114" s="22" t="s">
        <v>2628</v>
      </c>
      <c r="N114" t="s">
        <v>2629</v>
      </c>
      <c r="O114" s="14" t="s">
        <v>2630</v>
      </c>
      <c r="P114" s="16">
        <v>31043</v>
      </c>
      <c r="Q114" s="16">
        <v>19808</v>
      </c>
      <c r="R114" t="s">
        <v>1169</v>
      </c>
      <c r="S114" t="s">
        <v>1155</v>
      </c>
      <c r="T114" t="s">
        <v>468</v>
      </c>
      <c r="U114" t="s">
        <v>468</v>
      </c>
      <c r="V114" s="13" t="s">
        <v>468</v>
      </c>
      <c r="W114" s="14" t="s">
        <v>468</v>
      </c>
      <c r="X114" s="18" t="s">
        <v>468</v>
      </c>
      <c r="Y114" s="17" t="s">
        <v>1696</v>
      </c>
      <c r="Z114" s="17" t="s">
        <v>1697</v>
      </c>
    </row>
    <row r="115" spans="1:26" ht="18">
      <c r="A115">
        <v>114</v>
      </c>
      <c r="B115" t="s">
        <v>2872</v>
      </c>
      <c r="C115" s="7" t="s">
        <v>1102</v>
      </c>
      <c r="D115" t="s">
        <v>737</v>
      </c>
      <c r="E115" s="19">
        <v>113</v>
      </c>
      <c r="F115" s="8">
        <v>106</v>
      </c>
      <c r="G115" s="8">
        <v>112</v>
      </c>
      <c r="H115">
        <v>107</v>
      </c>
      <c r="K115" s="1" t="s">
        <v>1336</v>
      </c>
      <c r="L115" s="22" t="s">
        <v>2631</v>
      </c>
      <c r="M115" s="22" t="s">
        <v>2632</v>
      </c>
      <c r="N115" t="s">
        <v>2633</v>
      </c>
      <c r="O115" s="14" t="s">
        <v>2558</v>
      </c>
      <c r="P115" s="16"/>
      <c r="Q115" s="16"/>
      <c r="R115" t="s">
        <v>1256</v>
      </c>
      <c r="S115" t="s">
        <v>1253</v>
      </c>
      <c r="T115" t="s">
        <v>1136</v>
      </c>
      <c r="U115" t="s">
        <v>737</v>
      </c>
      <c r="V115" s="13" t="s">
        <v>1336</v>
      </c>
      <c r="W115" s="14" t="s">
        <v>737</v>
      </c>
      <c r="X115" s="18" t="s">
        <v>737</v>
      </c>
      <c r="Y115" s="17" t="s">
        <v>1630</v>
      </c>
      <c r="Z115" s="17" t="s">
        <v>1631</v>
      </c>
    </row>
    <row r="116" spans="1:26" ht="18">
      <c r="A116">
        <v>115</v>
      </c>
      <c r="B116" t="s">
        <v>471</v>
      </c>
      <c r="C116" s="7" t="s">
        <v>1037</v>
      </c>
      <c r="E116" s="19">
        <v>114</v>
      </c>
      <c r="F116" s="8">
        <v>107</v>
      </c>
      <c r="G116" s="8">
        <v>113</v>
      </c>
      <c r="H116">
        <v>108</v>
      </c>
      <c r="K116" s="1" t="s">
        <v>471</v>
      </c>
      <c r="L116" s="22" t="s">
        <v>2634</v>
      </c>
      <c r="M116" s="22" t="s">
        <v>2635</v>
      </c>
      <c r="N116" t="s">
        <v>2636</v>
      </c>
      <c r="O116" s="14" t="s">
        <v>2637</v>
      </c>
      <c r="P116" s="16">
        <v>27301</v>
      </c>
      <c r="Q116" s="16">
        <v>20803</v>
      </c>
      <c r="R116" t="s">
        <v>1170</v>
      </c>
      <c r="S116" t="s">
        <v>1155</v>
      </c>
      <c r="T116" t="s">
        <v>471</v>
      </c>
      <c r="U116" t="s">
        <v>471</v>
      </c>
      <c r="V116" s="13" t="s">
        <v>471</v>
      </c>
      <c r="W116" s="14" t="s">
        <v>471</v>
      </c>
      <c r="X116" s="18" t="s">
        <v>471</v>
      </c>
      <c r="Y116" s="17" t="s">
        <v>1650</v>
      </c>
      <c r="Z116" s="17" t="s">
        <v>1651</v>
      </c>
    </row>
    <row r="117" spans="1:26" ht="18">
      <c r="A117">
        <v>116</v>
      </c>
      <c r="B117" t="s">
        <v>441</v>
      </c>
      <c r="C117" s="7" t="s">
        <v>1103</v>
      </c>
      <c r="E117" s="19">
        <v>115</v>
      </c>
      <c r="F117" s="8">
        <v>108</v>
      </c>
      <c r="G117" s="8">
        <v>114</v>
      </c>
      <c r="H117">
        <v>109</v>
      </c>
      <c r="K117" s="1" t="s">
        <v>441</v>
      </c>
      <c r="L117" s="22" t="s">
        <v>2638</v>
      </c>
      <c r="M117" s="22" t="s">
        <v>2639</v>
      </c>
      <c r="N117" t="s">
        <v>2640</v>
      </c>
      <c r="O117" s="14" t="s">
        <v>2641</v>
      </c>
      <c r="P117" s="16">
        <v>27327</v>
      </c>
      <c r="Q117" s="16">
        <v>21442</v>
      </c>
      <c r="R117" t="s">
        <v>1160</v>
      </c>
      <c r="S117" t="s">
        <v>1155</v>
      </c>
      <c r="T117" t="s">
        <v>441</v>
      </c>
      <c r="U117" t="s">
        <v>441</v>
      </c>
      <c r="V117" s="13" t="s">
        <v>441</v>
      </c>
      <c r="W117" s="14" t="s">
        <v>441</v>
      </c>
      <c r="X117" s="18" t="s">
        <v>441</v>
      </c>
      <c r="Y117" s="17" t="s">
        <v>1648</v>
      </c>
      <c r="Z117" s="17" t="s">
        <v>1649</v>
      </c>
    </row>
    <row r="118" spans="1:26" ht="18">
      <c r="A118">
        <v>117</v>
      </c>
      <c r="B118" t="s">
        <v>2873</v>
      </c>
      <c r="C118" s="7" t="s">
        <v>1104</v>
      </c>
      <c r="D118" s="11" t="s">
        <v>1066</v>
      </c>
      <c r="E118" s="19">
        <v>116</v>
      </c>
      <c r="F118" s="8">
        <v>108.1</v>
      </c>
      <c r="G118" s="8">
        <v>115</v>
      </c>
      <c r="H118">
        <v>110</v>
      </c>
      <c r="I118" s="11"/>
      <c r="K118" s="1" t="s">
        <v>1387</v>
      </c>
      <c r="L118" s="10" t="s">
        <v>2642</v>
      </c>
      <c r="M118" s="10" t="s">
        <v>2643</v>
      </c>
      <c r="N118" t="s">
        <v>2642</v>
      </c>
      <c r="O118" s="14" t="s">
        <v>2643</v>
      </c>
      <c r="P118" s="16">
        <v>26810</v>
      </c>
      <c r="Q118" s="16">
        <v>21955</v>
      </c>
      <c r="R118" t="s">
        <v>1206</v>
      </c>
      <c r="S118" t="s">
        <v>1155</v>
      </c>
      <c r="T118" s="11" t="s">
        <v>1066</v>
      </c>
      <c r="U118" t="s">
        <v>586</v>
      </c>
      <c r="V118" s="13" t="s">
        <v>1387</v>
      </c>
      <c r="W118" s="14" t="s">
        <v>586</v>
      </c>
    </row>
    <row r="119" spans="1:26" ht="18">
      <c r="A119">
        <v>118</v>
      </c>
      <c r="B119" t="s">
        <v>474</v>
      </c>
      <c r="C119" s="7" t="s">
        <v>1038</v>
      </c>
      <c r="E119" s="19">
        <v>117</v>
      </c>
      <c r="F119" s="8">
        <v>109</v>
      </c>
      <c r="G119" s="8">
        <v>116</v>
      </c>
      <c r="H119">
        <v>111</v>
      </c>
      <c r="K119" s="1" t="s">
        <v>474</v>
      </c>
      <c r="L119" s="22" t="s">
        <v>2644</v>
      </c>
      <c r="M119" s="22" t="s">
        <v>2645</v>
      </c>
      <c r="N119" t="s">
        <v>2646</v>
      </c>
      <c r="O119" s="14" t="s">
        <v>2647</v>
      </c>
      <c r="P119" s="16">
        <v>28647</v>
      </c>
      <c r="Q119" s="16">
        <v>20942</v>
      </c>
      <c r="R119" t="s">
        <v>1171</v>
      </c>
      <c r="S119" t="s">
        <v>1155</v>
      </c>
      <c r="T119" t="s">
        <v>474</v>
      </c>
      <c r="U119" t="s">
        <v>474</v>
      </c>
      <c r="V119" s="13" t="s">
        <v>474</v>
      </c>
      <c r="W119" s="14" t="s">
        <v>474</v>
      </c>
      <c r="X119" s="18" t="s">
        <v>474</v>
      </c>
      <c r="Y119" s="17" t="s">
        <v>1664</v>
      </c>
      <c r="Z119" s="17" t="s">
        <v>1665</v>
      </c>
    </row>
    <row r="120" spans="1:26" ht="18">
      <c r="A120">
        <v>119</v>
      </c>
      <c r="B120" t="s">
        <v>583</v>
      </c>
      <c r="C120" s="7" t="s">
        <v>1039</v>
      </c>
      <c r="E120" s="19">
        <v>118</v>
      </c>
      <c r="F120" s="8">
        <v>110</v>
      </c>
      <c r="G120" s="8">
        <v>117</v>
      </c>
      <c r="H120">
        <v>112</v>
      </c>
      <c r="K120" s="1" t="s">
        <v>583</v>
      </c>
      <c r="L120" s="22" t="s">
        <v>2648</v>
      </c>
      <c r="M120" s="22" t="s">
        <v>2649</v>
      </c>
      <c r="N120" t="s">
        <v>2650</v>
      </c>
      <c r="O120" s="14" t="s">
        <v>2651</v>
      </c>
      <c r="P120" s="16">
        <v>28650</v>
      </c>
      <c r="Q120" s="16">
        <v>21690</v>
      </c>
      <c r="R120" t="s">
        <v>1205</v>
      </c>
      <c r="S120" t="s">
        <v>1155</v>
      </c>
      <c r="T120" t="s">
        <v>583</v>
      </c>
      <c r="U120" t="s">
        <v>583</v>
      </c>
      <c r="V120" s="13" t="s">
        <v>583</v>
      </c>
      <c r="W120" s="14" t="s">
        <v>583</v>
      </c>
      <c r="X120" s="18" t="s">
        <v>583</v>
      </c>
      <c r="Y120" s="17" t="s">
        <v>1636</v>
      </c>
      <c r="Z120" s="17" t="s">
        <v>1637</v>
      </c>
    </row>
    <row r="121" spans="1:26" ht="18">
      <c r="A121">
        <v>120</v>
      </c>
      <c r="B121" t="s">
        <v>649</v>
      </c>
      <c r="C121" s="7" t="s">
        <v>1040</v>
      </c>
      <c r="E121" s="19">
        <v>119</v>
      </c>
      <c r="F121" s="8">
        <v>111</v>
      </c>
      <c r="G121" s="8">
        <v>118</v>
      </c>
      <c r="H121">
        <v>113</v>
      </c>
      <c r="K121" s="1" t="s">
        <v>649</v>
      </c>
      <c r="L121" s="22" t="s">
        <v>2652</v>
      </c>
      <c r="M121" s="22" t="s">
        <v>2653</v>
      </c>
      <c r="N121" t="s">
        <v>2654</v>
      </c>
      <c r="O121" s="14" t="s">
        <v>2655</v>
      </c>
      <c r="P121" s="16">
        <v>28620</v>
      </c>
      <c r="Q121" s="16">
        <v>22428</v>
      </c>
      <c r="R121" t="s">
        <v>1228</v>
      </c>
      <c r="S121" t="s">
        <v>1155</v>
      </c>
      <c r="T121" t="s">
        <v>649</v>
      </c>
      <c r="U121" t="s">
        <v>649</v>
      </c>
      <c r="V121" s="13" t="s">
        <v>649</v>
      </c>
      <c r="W121" s="14" t="s">
        <v>649</v>
      </c>
      <c r="X121" s="18" t="s">
        <v>649</v>
      </c>
      <c r="Y121" s="17" t="s">
        <v>1656</v>
      </c>
      <c r="Z121" s="17" t="s">
        <v>1657</v>
      </c>
    </row>
    <row r="122" spans="1:26" ht="18">
      <c r="A122">
        <v>121</v>
      </c>
      <c r="B122" t="s">
        <v>569</v>
      </c>
      <c r="C122" s="7" t="s">
        <v>1041</v>
      </c>
      <c r="E122" s="19">
        <v>120</v>
      </c>
      <c r="F122" s="8">
        <v>112</v>
      </c>
      <c r="G122" s="8">
        <v>119</v>
      </c>
      <c r="H122">
        <v>114</v>
      </c>
      <c r="K122" s="1" t="s">
        <v>569</v>
      </c>
      <c r="L122" s="22" t="s">
        <v>2656</v>
      </c>
      <c r="M122" s="22" t="s">
        <v>2657</v>
      </c>
      <c r="N122" t="s">
        <v>2658</v>
      </c>
      <c r="O122" s="14" t="s">
        <v>2659</v>
      </c>
      <c r="P122" s="16">
        <v>29027</v>
      </c>
      <c r="Q122" s="16">
        <v>23161</v>
      </c>
      <c r="R122" t="s">
        <v>1200</v>
      </c>
      <c r="S122" t="s">
        <v>1155</v>
      </c>
      <c r="T122" t="s">
        <v>569</v>
      </c>
      <c r="U122" t="s">
        <v>569</v>
      </c>
      <c r="V122" s="13" t="s">
        <v>569</v>
      </c>
      <c r="W122" s="14" t="s">
        <v>569</v>
      </c>
      <c r="X122" s="18" t="s">
        <v>569</v>
      </c>
      <c r="Y122" s="17" t="s">
        <v>1658</v>
      </c>
      <c r="Z122" s="17" t="s">
        <v>1659</v>
      </c>
    </row>
    <row r="123" spans="1:26" ht="18">
      <c r="A123">
        <v>122</v>
      </c>
      <c r="B123" t="s">
        <v>477</v>
      </c>
      <c r="C123" s="7" t="s">
        <v>1042</v>
      </c>
      <c r="E123" s="19">
        <v>121</v>
      </c>
      <c r="F123" s="8">
        <v>113</v>
      </c>
      <c r="G123" s="8">
        <v>120</v>
      </c>
      <c r="H123">
        <v>115</v>
      </c>
      <c r="K123" s="1" t="s">
        <v>477</v>
      </c>
      <c r="L123" s="22" t="s">
        <v>2660</v>
      </c>
      <c r="M123" s="22" t="s">
        <v>2661</v>
      </c>
      <c r="N123" t="s">
        <v>2662</v>
      </c>
      <c r="O123" s="14" t="s">
        <v>2663</v>
      </c>
      <c r="P123" s="16">
        <v>29971</v>
      </c>
      <c r="Q123" s="16">
        <v>20740</v>
      </c>
      <c r="R123" t="s">
        <v>1172</v>
      </c>
      <c r="S123" t="s">
        <v>1155</v>
      </c>
      <c r="T123" t="s">
        <v>477</v>
      </c>
      <c r="U123" t="s">
        <v>477</v>
      </c>
      <c r="V123" s="13" t="s">
        <v>477</v>
      </c>
      <c r="W123" s="14" t="s">
        <v>477</v>
      </c>
      <c r="X123" s="18" t="s">
        <v>477</v>
      </c>
      <c r="Y123" s="17" t="s">
        <v>1684</v>
      </c>
      <c r="Z123" s="17" t="s">
        <v>1685</v>
      </c>
    </row>
    <row r="124" spans="1:26" ht="18">
      <c r="A124">
        <v>123</v>
      </c>
      <c r="B124" t="s">
        <v>1503</v>
      </c>
      <c r="C124" s="7" t="s">
        <v>1105</v>
      </c>
      <c r="D124" t="s">
        <v>936</v>
      </c>
      <c r="E124" s="19">
        <v>122</v>
      </c>
      <c r="F124" s="8">
        <v>114</v>
      </c>
      <c r="G124" s="8">
        <v>121</v>
      </c>
      <c r="H124">
        <v>116</v>
      </c>
      <c r="K124" s="1" t="s">
        <v>1349</v>
      </c>
      <c r="L124" s="22" t="s">
        <v>2664</v>
      </c>
      <c r="M124" s="22" t="s">
        <v>2665</v>
      </c>
      <c r="N124" t="s">
        <v>2666</v>
      </c>
      <c r="O124" s="14" t="s">
        <v>2667</v>
      </c>
      <c r="P124" s="16">
        <v>30472</v>
      </c>
      <c r="Q124" s="16">
        <v>21845</v>
      </c>
      <c r="R124" t="s">
        <v>1229</v>
      </c>
      <c r="S124" t="s">
        <v>1155</v>
      </c>
      <c r="T124" t="s">
        <v>936</v>
      </c>
      <c r="U124" t="s">
        <v>651</v>
      </c>
      <c r="V124" s="13" t="s">
        <v>1349</v>
      </c>
      <c r="W124" s="14" t="s">
        <v>651</v>
      </c>
      <c r="X124" s="18" t="s">
        <v>1503</v>
      </c>
      <c r="Y124" s="17" t="s">
        <v>1680</v>
      </c>
      <c r="Z124" s="17" t="s">
        <v>1681</v>
      </c>
    </row>
    <row r="125" spans="1:26" ht="18">
      <c r="A125">
        <v>124</v>
      </c>
      <c r="B125" t="s">
        <v>654</v>
      </c>
      <c r="C125" s="7" t="s">
        <v>1043</v>
      </c>
      <c r="E125" s="19">
        <v>123</v>
      </c>
      <c r="F125" s="8">
        <v>115</v>
      </c>
      <c r="G125" s="8">
        <v>122</v>
      </c>
      <c r="H125">
        <v>117</v>
      </c>
      <c r="K125" s="1" t="s">
        <v>654</v>
      </c>
      <c r="L125" s="22" t="s">
        <v>2668</v>
      </c>
      <c r="M125" s="22" t="s">
        <v>2669</v>
      </c>
      <c r="N125" t="s">
        <v>2670</v>
      </c>
      <c r="O125" s="14" t="s">
        <v>2671</v>
      </c>
      <c r="P125" s="16">
        <v>29842</v>
      </c>
      <c r="Q125" s="16">
        <v>22534</v>
      </c>
      <c r="R125" t="s">
        <v>1230</v>
      </c>
      <c r="S125" t="s">
        <v>1155</v>
      </c>
      <c r="T125" t="s">
        <v>654</v>
      </c>
      <c r="U125" t="s">
        <v>654</v>
      </c>
      <c r="V125" s="13" t="s">
        <v>654</v>
      </c>
      <c r="W125" s="14" t="s">
        <v>654</v>
      </c>
      <c r="X125" s="18" t="s">
        <v>654</v>
      </c>
      <c r="Y125" s="17" t="s">
        <v>1698</v>
      </c>
      <c r="Z125" s="17" t="s">
        <v>1699</v>
      </c>
    </row>
    <row r="126" spans="1:26" ht="18">
      <c r="A126">
        <v>125</v>
      </c>
      <c r="B126" t="s">
        <v>638</v>
      </c>
      <c r="C126" s="7" t="s">
        <v>1106</v>
      </c>
      <c r="E126" s="19">
        <v>124</v>
      </c>
      <c r="F126" s="8">
        <v>116</v>
      </c>
      <c r="G126" s="8">
        <v>123</v>
      </c>
      <c r="H126">
        <v>118</v>
      </c>
      <c r="K126" s="1" t="s">
        <v>638</v>
      </c>
      <c r="L126" s="22" t="s">
        <v>2672</v>
      </c>
      <c r="M126" s="22" t="s">
        <v>2673</v>
      </c>
      <c r="N126" t="s">
        <v>2674</v>
      </c>
      <c r="O126" s="14" t="s">
        <v>2675</v>
      </c>
      <c r="P126" s="16">
        <v>27210</v>
      </c>
      <c r="Q126" s="16">
        <v>23639</v>
      </c>
      <c r="R126" t="s">
        <v>1224</v>
      </c>
      <c r="S126" t="s">
        <v>1155</v>
      </c>
      <c r="T126" t="s">
        <v>638</v>
      </c>
      <c r="U126" t="s">
        <v>638</v>
      </c>
      <c r="V126" s="13" t="s">
        <v>638</v>
      </c>
      <c r="W126" s="14" t="s">
        <v>638</v>
      </c>
      <c r="X126" s="18" t="s">
        <v>638</v>
      </c>
      <c r="Y126" s="17" t="s">
        <v>1646</v>
      </c>
      <c r="Z126" s="17" t="s">
        <v>1647</v>
      </c>
    </row>
    <row r="127" spans="1:26" ht="18">
      <c r="A127">
        <v>126</v>
      </c>
      <c r="B127" t="s">
        <v>1350</v>
      </c>
      <c r="C127" s="7" t="s">
        <v>1107</v>
      </c>
      <c r="D127" t="s">
        <v>937</v>
      </c>
      <c r="E127" s="19">
        <v>125</v>
      </c>
      <c r="F127" s="8">
        <v>118</v>
      </c>
      <c r="G127" s="8">
        <v>124</v>
      </c>
      <c r="H127">
        <v>119</v>
      </c>
      <c r="K127" s="1" t="s">
        <v>1350</v>
      </c>
      <c r="L127" s="22" t="s">
        <v>2676</v>
      </c>
      <c r="M127" s="22" t="s">
        <v>2677</v>
      </c>
      <c r="N127" t="s">
        <v>2678</v>
      </c>
      <c r="O127" s="14" t="s">
        <v>2679</v>
      </c>
      <c r="P127" s="16">
        <v>26946</v>
      </c>
      <c r="Q127" s="16">
        <v>24917</v>
      </c>
      <c r="R127" t="s">
        <v>1231</v>
      </c>
      <c r="S127" t="s">
        <v>1155</v>
      </c>
      <c r="T127" t="s">
        <v>937</v>
      </c>
      <c r="U127" t="s">
        <v>657</v>
      </c>
      <c r="V127" s="13" t="s">
        <v>1350</v>
      </c>
      <c r="W127" s="14" t="s">
        <v>657</v>
      </c>
      <c r="X127" s="18" t="s">
        <v>1350</v>
      </c>
      <c r="Y127" s="17" t="s">
        <v>1632</v>
      </c>
      <c r="Z127" s="17" t="s">
        <v>1633</v>
      </c>
    </row>
    <row r="128" spans="1:26" ht="18">
      <c r="A128">
        <v>127</v>
      </c>
      <c r="B128" t="s">
        <v>1889</v>
      </c>
      <c r="C128" s="7" t="s">
        <v>1108</v>
      </c>
      <c r="D128" t="s">
        <v>1873</v>
      </c>
      <c r="E128" s="19">
        <v>126</v>
      </c>
      <c r="F128" s="8">
        <v>117</v>
      </c>
      <c r="G128" s="8">
        <v>125</v>
      </c>
      <c r="H128">
        <v>120</v>
      </c>
      <c r="K128" s="1" t="s">
        <v>1315</v>
      </c>
      <c r="L128" s="22" t="s">
        <v>2680</v>
      </c>
      <c r="M128" s="22" t="s">
        <v>2681</v>
      </c>
      <c r="N128" t="s">
        <v>2682</v>
      </c>
      <c r="O128" s="14" t="s">
        <v>2683</v>
      </c>
      <c r="P128" s="16">
        <v>28054</v>
      </c>
      <c r="Q128" s="16">
        <v>24845</v>
      </c>
      <c r="R128" t="s">
        <v>1207</v>
      </c>
      <c r="S128" t="s">
        <v>1155</v>
      </c>
      <c r="T128" t="s">
        <v>938</v>
      </c>
      <c r="U128" t="s">
        <v>589</v>
      </c>
      <c r="V128" s="13" t="s">
        <v>1315</v>
      </c>
      <c r="W128" s="14" t="s">
        <v>589</v>
      </c>
      <c r="X128" s="18" t="s">
        <v>938</v>
      </c>
      <c r="Y128" s="17" t="s">
        <v>1668</v>
      </c>
      <c r="Z128" s="17" t="s">
        <v>1669</v>
      </c>
    </row>
    <row r="129" spans="1:26" ht="18">
      <c r="A129">
        <v>128</v>
      </c>
      <c r="B129" t="s">
        <v>1874</v>
      </c>
      <c r="C129" s="7" t="s">
        <v>1109</v>
      </c>
      <c r="E129" s="19">
        <v>127</v>
      </c>
      <c r="F129" s="8" t="s">
        <v>966</v>
      </c>
      <c r="G129" s="8">
        <v>126</v>
      </c>
      <c r="H129">
        <v>121</v>
      </c>
      <c r="I129" t="s">
        <v>2247</v>
      </c>
      <c r="K129" s="1" t="s">
        <v>1393</v>
      </c>
      <c r="L129" s="22" t="s">
        <v>2684</v>
      </c>
      <c r="M129" s="22" t="s">
        <v>2685</v>
      </c>
      <c r="N129" t="s">
        <v>1483</v>
      </c>
      <c r="O129" t="s">
        <v>1521</v>
      </c>
      <c r="P129" s="16">
        <v>28630</v>
      </c>
      <c r="Q129" s="16">
        <v>25333</v>
      </c>
      <c r="R129" t="s">
        <v>1416</v>
      </c>
      <c r="S129" t="s">
        <v>1155</v>
      </c>
      <c r="T129" t="s">
        <v>939</v>
      </c>
      <c r="V129" s="13" t="s">
        <v>1393</v>
      </c>
      <c r="X129" s="18" t="s">
        <v>939</v>
      </c>
      <c r="Y129" s="17" t="s">
        <v>1829</v>
      </c>
      <c r="Z129" s="17" t="s">
        <v>1830</v>
      </c>
    </row>
    <row r="130" spans="1:26" ht="18">
      <c r="A130">
        <v>129</v>
      </c>
      <c r="B130" t="s">
        <v>660</v>
      </c>
      <c r="C130" s="7" t="s">
        <v>1110</v>
      </c>
      <c r="E130" s="19">
        <v>128</v>
      </c>
      <c r="F130" s="8">
        <v>119</v>
      </c>
      <c r="G130" s="8">
        <v>127</v>
      </c>
      <c r="H130">
        <v>122</v>
      </c>
      <c r="K130" s="1" t="s">
        <v>660</v>
      </c>
      <c r="L130" s="22" t="s">
        <v>2686</v>
      </c>
      <c r="M130" s="22" t="s">
        <v>2687</v>
      </c>
      <c r="N130" t="s">
        <v>2688</v>
      </c>
      <c r="O130" s="14" t="s">
        <v>2689</v>
      </c>
      <c r="P130" s="16">
        <v>29335</v>
      </c>
      <c r="Q130" s="16">
        <v>24619</v>
      </c>
      <c r="R130" t="s">
        <v>1232</v>
      </c>
      <c r="S130" t="s">
        <v>1155</v>
      </c>
      <c r="T130" t="s">
        <v>660</v>
      </c>
      <c r="U130" t="s">
        <v>660</v>
      </c>
      <c r="V130" s="13" t="s">
        <v>660</v>
      </c>
      <c r="W130" s="14" t="s">
        <v>660</v>
      </c>
      <c r="X130" s="18" t="s">
        <v>660</v>
      </c>
      <c r="Y130" s="17" t="s">
        <v>1670</v>
      </c>
      <c r="Z130" s="17" t="s">
        <v>1671</v>
      </c>
    </row>
    <row r="131" spans="1:26" ht="18">
      <c r="A131">
        <v>130</v>
      </c>
      <c r="B131" t="s">
        <v>662</v>
      </c>
      <c r="C131" s="7" t="s">
        <v>1111</v>
      </c>
      <c r="E131" s="19">
        <v>129</v>
      </c>
      <c r="F131" s="8">
        <v>120</v>
      </c>
      <c r="G131" s="8">
        <v>128</v>
      </c>
      <c r="H131">
        <v>123</v>
      </c>
      <c r="K131" s="1" t="s">
        <v>662</v>
      </c>
      <c r="L131" s="22" t="s">
        <v>2690</v>
      </c>
      <c r="M131" s="22" t="s">
        <v>2691</v>
      </c>
      <c r="N131" t="s">
        <v>2604</v>
      </c>
      <c r="O131" s="14" t="s">
        <v>2692</v>
      </c>
      <c r="P131" s="16">
        <v>30169</v>
      </c>
      <c r="Q131" s="16">
        <v>24382</v>
      </c>
      <c r="R131" t="s">
        <v>1233</v>
      </c>
      <c r="S131" t="s">
        <v>1155</v>
      </c>
      <c r="T131" t="s">
        <v>662</v>
      </c>
      <c r="U131" t="s">
        <v>662</v>
      </c>
      <c r="V131" s="13" t="s">
        <v>662</v>
      </c>
      <c r="W131" s="14" t="s">
        <v>662</v>
      </c>
      <c r="X131" s="18" t="s">
        <v>662</v>
      </c>
      <c r="Y131" s="17" t="s">
        <v>1676</v>
      </c>
      <c r="Z131" s="17" t="s">
        <v>1677</v>
      </c>
    </row>
    <row r="132" spans="1:26" ht="18">
      <c r="A132">
        <v>131</v>
      </c>
      <c r="B132" t="s">
        <v>706</v>
      </c>
      <c r="C132" s="7" t="s">
        <v>1044</v>
      </c>
      <c r="E132" s="19">
        <v>130</v>
      </c>
      <c r="F132" s="8">
        <v>121</v>
      </c>
      <c r="G132" s="8">
        <v>129</v>
      </c>
      <c r="H132">
        <v>124</v>
      </c>
      <c r="K132" s="1" t="s">
        <v>1447</v>
      </c>
      <c r="L132" s="22" t="s">
        <v>2693</v>
      </c>
      <c r="M132" s="22" t="s">
        <v>2694</v>
      </c>
      <c r="N132" t="s">
        <v>2695</v>
      </c>
      <c r="O132" s="14" t="s">
        <v>2696</v>
      </c>
      <c r="P132" s="16">
        <v>31227</v>
      </c>
      <c r="Q132" s="16">
        <v>23526</v>
      </c>
      <c r="R132" t="s">
        <v>1246</v>
      </c>
      <c r="S132" t="s">
        <v>1245</v>
      </c>
      <c r="T132" t="s">
        <v>706</v>
      </c>
      <c r="U132" t="s">
        <v>706</v>
      </c>
      <c r="V132" s="13" t="s">
        <v>1447</v>
      </c>
      <c r="W132" s="14" t="s">
        <v>706</v>
      </c>
      <c r="X132" s="18" t="s">
        <v>706</v>
      </c>
      <c r="Y132" s="17" t="s">
        <v>1690</v>
      </c>
      <c r="Z132" s="17" t="s">
        <v>1691</v>
      </c>
    </row>
    <row r="133" spans="1:26" ht="18">
      <c r="A133">
        <v>132</v>
      </c>
      <c r="B133" t="s">
        <v>572</v>
      </c>
      <c r="C133" s="7" t="s">
        <v>1045</v>
      </c>
      <c r="E133" s="19">
        <v>131</v>
      </c>
      <c r="F133" s="8">
        <v>122</v>
      </c>
      <c r="G133" s="8">
        <v>130</v>
      </c>
      <c r="H133">
        <v>125</v>
      </c>
      <c r="K133" s="1" t="s">
        <v>572</v>
      </c>
      <c r="L133" s="22" t="s">
        <v>2697</v>
      </c>
      <c r="M133" s="22" t="s">
        <v>2698</v>
      </c>
      <c r="N133" t="s">
        <v>2699</v>
      </c>
      <c r="O133" s="14" t="s">
        <v>2700</v>
      </c>
      <c r="P133" s="16">
        <v>30547</v>
      </c>
      <c r="Q133" s="16">
        <v>23132</v>
      </c>
      <c r="R133" t="s">
        <v>1201</v>
      </c>
      <c r="S133" t="s">
        <v>1155</v>
      </c>
      <c r="T133" t="s">
        <v>572</v>
      </c>
      <c r="U133" t="s">
        <v>572</v>
      </c>
      <c r="V133" s="13" t="s">
        <v>572</v>
      </c>
      <c r="W133" s="14" t="s">
        <v>572</v>
      </c>
      <c r="X133" s="18" t="s">
        <v>572</v>
      </c>
      <c r="Y133" s="17" t="s">
        <v>1694</v>
      </c>
      <c r="Z133" s="17" t="s">
        <v>1695</v>
      </c>
    </row>
    <row r="134" spans="1:26" ht="18">
      <c r="A134">
        <v>133</v>
      </c>
      <c r="B134" t="s">
        <v>577</v>
      </c>
      <c r="C134" s="7" t="s">
        <v>1046</v>
      </c>
      <c r="E134" s="19">
        <v>132</v>
      </c>
      <c r="F134" s="8">
        <v>123</v>
      </c>
      <c r="G134" s="8">
        <v>131</v>
      </c>
      <c r="H134">
        <v>126</v>
      </c>
      <c r="K134" s="1" t="s">
        <v>577</v>
      </c>
      <c r="L134" s="22" t="s">
        <v>2701</v>
      </c>
      <c r="M134" s="22" t="s">
        <v>2702</v>
      </c>
      <c r="N134" t="s">
        <v>2703</v>
      </c>
      <c r="O134" s="14" t="s">
        <v>2675</v>
      </c>
      <c r="P134" s="16">
        <v>30997</v>
      </c>
      <c r="Q134" s="16">
        <v>22575</v>
      </c>
      <c r="R134" t="s">
        <v>1203</v>
      </c>
      <c r="S134" t="s">
        <v>1155</v>
      </c>
      <c r="T134" t="s">
        <v>577</v>
      </c>
      <c r="U134" t="s">
        <v>577</v>
      </c>
      <c r="V134" s="13" t="s">
        <v>577</v>
      </c>
      <c r="W134" s="14" t="s">
        <v>577</v>
      </c>
      <c r="X134" s="18" t="s">
        <v>577</v>
      </c>
      <c r="Y134" s="17" t="s">
        <v>1700</v>
      </c>
      <c r="Z134" s="17" t="s">
        <v>1701</v>
      </c>
    </row>
    <row r="135" spans="1:26" ht="18">
      <c r="A135">
        <v>134</v>
      </c>
      <c r="B135" t="s">
        <v>940</v>
      </c>
      <c r="C135" s="7" t="s">
        <v>1047</v>
      </c>
      <c r="E135" s="19">
        <v>133</v>
      </c>
      <c r="F135" s="8">
        <v>124</v>
      </c>
      <c r="G135" s="8">
        <v>132</v>
      </c>
      <c r="H135">
        <v>127</v>
      </c>
      <c r="K135" s="1" t="s">
        <v>575</v>
      </c>
      <c r="L135" s="22" t="s">
        <v>2704</v>
      </c>
      <c r="M135" s="22" t="s">
        <v>2705</v>
      </c>
      <c r="N135" t="s">
        <v>2706</v>
      </c>
      <c r="O135" s="14" t="s">
        <v>2707</v>
      </c>
      <c r="P135" s="16">
        <v>31262</v>
      </c>
      <c r="Q135" s="16">
        <v>22194</v>
      </c>
      <c r="R135" t="s">
        <v>1202</v>
      </c>
      <c r="S135" t="s">
        <v>1155</v>
      </c>
      <c r="T135" t="s">
        <v>940</v>
      </c>
      <c r="U135" t="s">
        <v>575</v>
      </c>
      <c r="V135" s="13" t="s">
        <v>575</v>
      </c>
      <c r="W135" s="14" t="s">
        <v>575</v>
      </c>
      <c r="X135" s="18" t="s">
        <v>940</v>
      </c>
      <c r="Y135" s="17" t="s">
        <v>1702</v>
      </c>
      <c r="Z135" s="17" t="s">
        <v>1703</v>
      </c>
    </row>
    <row r="136" spans="1:26" ht="18">
      <c r="A136">
        <v>135</v>
      </c>
      <c r="B136" t="s">
        <v>665</v>
      </c>
      <c r="C136" s="7" t="s">
        <v>1112</v>
      </c>
      <c r="E136" s="19">
        <v>134</v>
      </c>
      <c r="F136" s="8">
        <v>125</v>
      </c>
      <c r="G136" s="8">
        <v>133</v>
      </c>
      <c r="H136">
        <v>128</v>
      </c>
      <c r="K136" s="1" t="s">
        <v>665</v>
      </c>
      <c r="L136" s="22" t="s">
        <v>2708</v>
      </c>
      <c r="M136" s="22" t="s">
        <v>2709</v>
      </c>
      <c r="N136" t="s">
        <v>2710</v>
      </c>
      <c r="O136" s="14" t="s">
        <v>2711</v>
      </c>
      <c r="P136" s="16">
        <v>31829</v>
      </c>
      <c r="Q136" s="16">
        <v>21871</v>
      </c>
      <c r="R136" t="s">
        <v>1234</v>
      </c>
      <c r="S136" t="s">
        <v>1155</v>
      </c>
      <c r="T136" t="s">
        <v>665</v>
      </c>
      <c r="U136" t="s">
        <v>665</v>
      </c>
      <c r="V136" s="13" t="s">
        <v>665</v>
      </c>
      <c r="W136" s="14" t="s">
        <v>665</v>
      </c>
      <c r="X136" s="18" t="s">
        <v>665</v>
      </c>
      <c r="Y136" s="17" t="s">
        <v>1706</v>
      </c>
      <c r="Z136" s="17" t="s">
        <v>1707</v>
      </c>
    </row>
    <row r="137" spans="1:26" ht="18">
      <c r="A137">
        <v>136</v>
      </c>
      <c r="B137" t="s">
        <v>941</v>
      </c>
      <c r="C137" s="7" t="s">
        <v>1113</v>
      </c>
      <c r="E137" s="19">
        <v>135</v>
      </c>
      <c r="F137" s="8">
        <v>126</v>
      </c>
      <c r="G137" s="8">
        <v>134</v>
      </c>
      <c r="H137">
        <v>129</v>
      </c>
      <c r="K137" s="1" t="s">
        <v>580</v>
      </c>
      <c r="L137" s="22" t="s">
        <v>2712</v>
      </c>
      <c r="M137" s="22" t="s">
        <v>2713</v>
      </c>
      <c r="N137" t="s">
        <v>2714</v>
      </c>
      <c r="O137" s="14" t="s">
        <v>2715</v>
      </c>
      <c r="P137" s="16">
        <v>32301</v>
      </c>
      <c r="Q137" s="16">
        <v>21412</v>
      </c>
      <c r="R137" t="s">
        <v>1204</v>
      </c>
      <c r="S137" t="s">
        <v>1155</v>
      </c>
      <c r="T137" t="s">
        <v>941</v>
      </c>
      <c r="U137" t="s">
        <v>580</v>
      </c>
      <c r="V137" s="13" t="s">
        <v>580</v>
      </c>
      <c r="W137" s="14" t="s">
        <v>580</v>
      </c>
      <c r="X137" s="18" t="s">
        <v>941</v>
      </c>
      <c r="Y137" s="17" t="s">
        <v>1708</v>
      </c>
      <c r="Z137" s="17" t="s">
        <v>1709</v>
      </c>
    </row>
    <row r="138" spans="1:26" ht="18">
      <c r="A138">
        <v>137</v>
      </c>
      <c r="B138" t="s">
        <v>1891</v>
      </c>
      <c r="C138" s="7" t="s">
        <v>1114</v>
      </c>
      <c r="D138" t="s">
        <v>1470</v>
      </c>
      <c r="E138" s="19">
        <v>136</v>
      </c>
      <c r="F138" s="8">
        <v>23</v>
      </c>
      <c r="G138" s="8">
        <v>135</v>
      </c>
      <c r="H138">
        <v>21</v>
      </c>
      <c r="K138" s="1" t="s">
        <v>1308</v>
      </c>
      <c r="L138" s="22" t="s">
        <v>2716</v>
      </c>
      <c r="M138" s="22" t="s">
        <v>2717</v>
      </c>
      <c r="N138" t="s">
        <v>2666</v>
      </c>
      <c r="O138" s="14" t="s">
        <v>2718</v>
      </c>
      <c r="P138" s="16">
        <v>32570</v>
      </c>
      <c r="Q138" s="16">
        <v>12174</v>
      </c>
      <c r="R138" t="s">
        <v>1214</v>
      </c>
      <c r="S138" t="s">
        <v>1155</v>
      </c>
      <c r="T138" t="s">
        <v>942</v>
      </c>
      <c r="U138" t="s">
        <v>610</v>
      </c>
      <c r="V138" s="13" t="s">
        <v>1308</v>
      </c>
      <c r="W138" s="14" t="s">
        <v>610</v>
      </c>
      <c r="X138" s="18" t="s">
        <v>1504</v>
      </c>
      <c r="Y138" s="17" t="s">
        <v>1682</v>
      </c>
      <c r="Z138" s="17" t="s">
        <v>1683</v>
      </c>
    </row>
    <row r="139" spans="1:26" ht="18">
      <c r="A139">
        <v>138</v>
      </c>
      <c r="B139" t="s">
        <v>1351</v>
      </c>
      <c r="C139" s="7" t="s">
        <v>1048</v>
      </c>
      <c r="D139" t="s">
        <v>2857</v>
      </c>
      <c r="E139" s="19">
        <v>137</v>
      </c>
      <c r="F139" s="8">
        <v>97</v>
      </c>
      <c r="G139" s="8">
        <v>136</v>
      </c>
      <c r="H139">
        <v>98</v>
      </c>
      <c r="K139" s="1" t="s">
        <v>1351</v>
      </c>
      <c r="L139" s="22" t="s">
        <v>2719</v>
      </c>
      <c r="M139" s="22" t="s">
        <v>2720</v>
      </c>
      <c r="N139" t="s">
        <v>2721</v>
      </c>
      <c r="O139" s="14" t="s">
        <v>2722</v>
      </c>
      <c r="P139" s="16">
        <v>31754</v>
      </c>
      <c r="Q139" s="16">
        <v>15191</v>
      </c>
      <c r="R139" t="s">
        <v>1221</v>
      </c>
      <c r="S139" t="s">
        <v>1155</v>
      </c>
      <c r="T139" t="s">
        <v>943</v>
      </c>
      <c r="U139" t="s">
        <v>630</v>
      </c>
      <c r="V139" s="13" t="s">
        <v>1351</v>
      </c>
      <c r="W139" s="14" t="s">
        <v>630</v>
      </c>
      <c r="X139" s="18" t="s">
        <v>1351</v>
      </c>
      <c r="Y139" s="17" t="s">
        <v>1688</v>
      </c>
      <c r="Z139" s="17" t="s">
        <v>1689</v>
      </c>
    </row>
    <row r="140" spans="1:26" ht="18">
      <c r="A140">
        <v>139</v>
      </c>
      <c r="B140" t="s">
        <v>1505</v>
      </c>
      <c r="C140" s="7" t="s">
        <v>1049</v>
      </c>
      <c r="D140" t="s">
        <v>2858</v>
      </c>
      <c r="E140" s="19">
        <v>138</v>
      </c>
      <c r="F140" s="8">
        <v>24</v>
      </c>
      <c r="G140" s="8">
        <v>137</v>
      </c>
      <c r="H140">
        <v>97</v>
      </c>
      <c r="K140" s="1" t="s">
        <v>1307</v>
      </c>
      <c r="L140" s="22" t="s">
        <v>2723</v>
      </c>
      <c r="M140" s="22" t="s">
        <v>2724</v>
      </c>
      <c r="N140" t="s">
        <v>2725</v>
      </c>
      <c r="O140" s="14" t="s">
        <v>2726</v>
      </c>
      <c r="P140" s="16">
        <v>35633</v>
      </c>
      <c r="Q140" s="16">
        <v>12863</v>
      </c>
      <c r="R140" t="s">
        <v>1249</v>
      </c>
      <c r="S140" t="s">
        <v>1245</v>
      </c>
      <c r="T140" t="s">
        <v>944</v>
      </c>
      <c r="U140" t="s">
        <v>720</v>
      </c>
      <c r="V140" s="13" t="s">
        <v>1307</v>
      </c>
      <c r="W140" s="14" t="s">
        <v>720</v>
      </c>
      <c r="X140" s="18" t="s">
        <v>1505</v>
      </c>
      <c r="Y140" s="17" t="s">
        <v>1686</v>
      </c>
      <c r="Z140" s="17" t="s">
        <v>1687</v>
      </c>
    </row>
    <row r="141" spans="1:26" ht="18">
      <c r="A141">
        <v>140</v>
      </c>
      <c r="B141" t="s">
        <v>945</v>
      </c>
      <c r="C141" s="7" t="s">
        <v>1115</v>
      </c>
      <c r="E141" s="19">
        <v>139</v>
      </c>
      <c r="F141" s="8">
        <v>127</v>
      </c>
      <c r="G141" s="8">
        <v>138</v>
      </c>
      <c r="H141">
        <v>130</v>
      </c>
      <c r="K141" s="1" t="s">
        <v>1448</v>
      </c>
      <c r="L141" s="22" t="s">
        <v>2727</v>
      </c>
      <c r="M141" s="22" t="s">
        <v>2728</v>
      </c>
      <c r="N141" t="s">
        <v>2729</v>
      </c>
      <c r="O141" s="14" t="s">
        <v>2730</v>
      </c>
      <c r="P141" s="16">
        <v>34090</v>
      </c>
      <c r="Q141" s="16">
        <v>17097</v>
      </c>
      <c r="R141" t="s">
        <v>1199</v>
      </c>
      <c r="S141" t="s">
        <v>1155</v>
      </c>
      <c r="T141" t="s">
        <v>945</v>
      </c>
      <c r="U141" t="s">
        <v>566</v>
      </c>
      <c r="V141" s="13" t="s">
        <v>1448</v>
      </c>
      <c r="W141" s="14" t="s">
        <v>566</v>
      </c>
      <c r="X141" s="18" t="s">
        <v>945</v>
      </c>
      <c r="Y141" s="17" t="s">
        <v>1722</v>
      </c>
      <c r="Z141" s="17" t="s">
        <v>1723</v>
      </c>
    </row>
    <row r="142" spans="1:26" ht="18">
      <c r="A142">
        <v>141</v>
      </c>
      <c r="B142" t="s">
        <v>613</v>
      </c>
      <c r="C142" s="7" t="s">
        <v>1050</v>
      </c>
      <c r="E142" s="19">
        <v>140</v>
      </c>
      <c r="F142" s="8">
        <v>132</v>
      </c>
      <c r="G142" s="8">
        <v>139</v>
      </c>
      <c r="H142">
        <v>134</v>
      </c>
      <c r="K142" s="1" t="s">
        <v>613</v>
      </c>
      <c r="L142" s="22" t="s">
        <v>2731</v>
      </c>
      <c r="M142" s="22" t="s">
        <v>2732</v>
      </c>
      <c r="N142" t="s">
        <v>2733</v>
      </c>
      <c r="O142" s="14" t="s">
        <v>2734</v>
      </c>
      <c r="P142" s="16">
        <v>34322</v>
      </c>
      <c r="Q142" s="16">
        <v>19112</v>
      </c>
      <c r="R142" t="s">
        <v>1215</v>
      </c>
      <c r="S142" t="s">
        <v>1155</v>
      </c>
      <c r="T142" t="s">
        <v>613</v>
      </c>
      <c r="U142" t="s">
        <v>613</v>
      </c>
      <c r="V142" s="13" t="s">
        <v>613</v>
      </c>
      <c r="W142" s="14" t="s">
        <v>613</v>
      </c>
      <c r="X142" s="18" t="s">
        <v>613</v>
      </c>
      <c r="Y142" s="17" t="s">
        <v>1712</v>
      </c>
      <c r="Z142" s="17" t="s">
        <v>1713</v>
      </c>
    </row>
    <row r="143" spans="1:26" ht="18">
      <c r="A143">
        <v>142</v>
      </c>
      <c r="B143" t="s">
        <v>946</v>
      </c>
      <c r="C143" s="7" t="s">
        <v>1051</v>
      </c>
      <c r="E143" s="19">
        <v>141</v>
      </c>
      <c r="F143" s="8">
        <v>133</v>
      </c>
      <c r="G143" s="8">
        <v>140</v>
      </c>
      <c r="H143">
        <v>135</v>
      </c>
      <c r="K143" s="1" t="s">
        <v>1331</v>
      </c>
      <c r="L143" s="22" t="s">
        <v>2735</v>
      </c>
      <c r="M143" s="22" t="s">
        <v>2736</v>
      </c>
      <c r="N143" t="s">
        <v>2729</v>
      </c>
      <c r="O143" s="14" t="s">
        <v>2605</v>
      </c>
      <c r="P143" s="16">
        <v>37117</v>
      </c>
      <c r="Q143" s="16">
        <v>17569</v>
      </c>
      <c r="R143" t="s">
        <v>1216</v>
      </c>
      <c r="S143" t="s">
        <v>1155</v>
      </c>
      <c r="T143" t="s">
        <v>946</v>
      </c>
      <c r="U143" t="s">
        <v>615</v>
      </c>
      <c r="V143" s="13" t="s">
        <v>1331</v>
      </c>
      <c r="W143" s="14" t="s">
        <v>615</v>
      </c>
      <c r="X143" s="18" t="s">
        <v>946</v>
      </c>
      <c r="Y143" s="17" t="s">
        <v>1724</v>
      </c>
      <c r="Z143" s="17" t="s">
        <v>1725</v>
      </c>
    </row>
    <row r="144" spans="1:26" ht="18">
      <c r="A144">
        <v>143</v>
      </c>
      <c r="B144" t="s">
        <v>554</v>
      </c>
      <c r="C144" s="7" t="s">
        <v>1052</v>
      </c>
      <c r="E144" s="19">
        <v>142</v>
      </c>
      <c r="F144" s="8">
        <v>134</v>
      </c>
      <c r="G144" s="8">
        <v>141</v>
      </c>
      <c r="H144">
        <v>136</v>
      </c>
      <c r="K144" s="1" t="s">
        <v>554</v>
      </c>
      <c r="L144" s="22" t="s">
        <v>2737</v>
      </c>
      <c r="M144" s="22" t="s">
        <v>2738</v>
      </c>
      <c r="N144" t="s">
        <v>2739</v>
      </c>
      <c r="O144" s="14" t="s">
        <v>2740</v>
      </c>
      <c r="P144" s="16">
        <v>37302</v>
      </c>
      <c r="Q144" s="16">
        <v>18468</v>
      </c>
      <c r="R144" t="s">
        <v>1195</v>
      </c>
      <c r="S144" t="s">
        <v>1155</v>
      </c>
      <c r="T144" t="s">
        <v>554</v>
      </c>
      <c r="U144" t="s">
        <v>554</v>
      </c>
      <c r="V144" s="13" t="s">
        <v>554</v>
      </c>
      <c r="W144" s="14" t="s">
        <v>554</v>
      </c>
      <c r="X144" s="18" t="s">
        <v>554</v>
      </c>
      <c r="Y144" s="17" t="s">
        <v>1726</v>
      </c>
      <c r="Z144" s="17" t="s">
        <v>1727</v>
      </c>
    </row>
    <row r="145" spans="1:26" ht="18">
      <c r="A145">
        <v>144</v>
      </c>
      <c r="B145" t="s">
        <v>563</v>
      </c>
      <c r="C145" s="7" t="s">
        <v>1053</v>
      </c>
      <c r="E145" s="19">
        <v>143</v>
      </c>
      <c r="F145" s="8">
        <v>135</v>
      </c>
      <c r="G145" s="8">
        <v>142</v>
      </c>
      <c r="H145">
        <v>137</v>
      </c>
      <c r="K145" s="1" t="s">
        <v>563</v>
      </c>
      <c r="L145" s="22" t="s">
        <v>2741</v>
      </c>
      <c r="M145" s="22" t="s">
        <v>2742</v>
      </c>
      <c r="N145" t="s">
        <v>2741</v>
      </c>
      <c r="O145" s="14" t="s">
        <v>2742</v>
      </c>
      <c r="P145" s="16">
        <v>36343</v>
      </c>
      <c r="Q145" s="16">
        <v>19242</v>
      </c>
      <c r="R145" t="s">
        <v>1198</v>
      </c>
      <c r="S145" t="s">
        <v>1155</v>
      </c>
      <c r="T145" t="s">
        <v>563</v>
      </c>
      <c r="U145" t="s">
        <v>563</v>
      </c>
      <c r="V145" s="13" t="s">
        <v>563</v>
      </c>
      <c r="W145" s="14" t="s">
        <v>563</v>
      </c>
      <c r="X145" s="18" t="s">
        <v>563</v>
      </c>
      <c r="Y145" s="17" t="s">
        <v>1720</v>
      </c>
      <c r="Z145" s="17" t="s">
        <v>1721</v>
      </c>
    </row>
    <row r="146" spans="1:26" ht="18">
      <c r="A146">
        <v>145</v>
      </c>
      <c r="B146" t="s">
        <v>560</v>
      </c>
      <c r="C146" s="7" t="s">
        <v>1054</v>
      </c>
      <c r="E146" s="19">
        <v>144</v>
      </c>
      <c r="F146" s="8">
        <v>136</v>
      </c>
      <c r="G146" s="8">
        <v>143</v>
      </c>
      <c r="H146">
        <v>138</v>
      </c>
      <c r="K146" s="1" t="s">
        <v>560</v>
      </c>
      <c r="L146" s="22" t="s">
        <v>2743</v>
      </c>
      <c r="M146" s="22" t="s">
        <v>2744</v>
      </c>
      <c r="N146" t="s">
        <v>2745</v>
      </c>
      <c r="O146" s="14" t="s">
        <v>2482</v>
      </c>
      <c r="P146" s="16">
        <v>37042</v>
      </c>
      <c r="Q146" s="16">
        <v>19130</v>
      </c>
      <c r="R146" t="s">
        <v>1197</v>
      </c>
      <c r="S146" t="s">
        <v>1155</v>
      </c>
      <c r="T146" t="s">
        <v>560</v>
      </c>
      <c r="U146" t="s">
        <v>1375</v>
      </c>
      <c r="V146" s="13" t="s">
        <v>560</v>
      </c>
      <c r="W146" s="14" t="s">
        <v>560</v>
      </c>
      <c r="X146" s="18" t="s">
        <v>560</v>
      </c>
      <c r="Y146" s="17" t="s">
        <v>1736</v>
      </c>
      <c r="Z146" s="17" t="s">
        <v>1737</v>
      </c>
    </row>
    <row r="147" spans="1:26" ht="18">
      <c r="A147">
        <v>146</v>
      </c>
      <c r="B147" t="s">
        <v>551</v>
      </c>
      <c r="C147" s="7" t="s">
        <v>1055</v>
      </c>
      <c r="E147" s="19">
        <v>145</v>
      </c>
      <c r="F147" s="8">
        <v>137</v>
      </c>
      <c r="G147" s="8">
        <v>144</v>
      </c>
      <c r="H147">
        <v>139</v>
      </c>
      <c r="K147" s="1" t="s">
        <v>551</v>
      </c>
      <c r="L147" s="22" t="s">
        <v>2746</v>
      </c>
      <c r="M147" s="22" t="s">
        <v>2747</v>
      </c>
      <c r="N147" t="s">
        <v>2748</v>
      </c>
      <c r="O147" s="14" t="s">
        <v>2749</v>
      </c>
      <c r="P147" s="16">
        <v>37484</v>
      </c>
      <c r="Q147" s="16">
        <v>19822</v>
      </c>
      <c r="R147" t="s">
        <v>1194</v>
      </c>
      <c r="S147" t="s">
        <v>1155</v>
      </c>
      <c r="T147" t="s">
        <v>551</v>
      </c>
      <c r="U147" t="s">
        <v>551</v>
      </c>
      <c r="V147" s="13" t="s">
        <v>551</v>
      </c>
      <c r="W147" s="14" t="s">
        <v>551</v>
      </c>
      <c r="X147" s="18" t="s">
        <v>551</v>
      </c>
      <c r="Y147" s="17" t="s">
        <v>1738</v>
      </c>
      <c r="Z147" s="17" t="s">
        <v>1739</v>
      </c>
    </row>
    <row r="148" spans="1:26" ht="18">
      <c r="A148">
        <v>147</v>
      </c>
      <c r="B148" t="s">
        <v>557</v>
      </c>
      <c r="C148" s="7" t="s">
        <v>1056</v>
      </c>
      <c r="E148" s="19">
        <v>146</v>
      </c>
      <c r="F148" s="8">
        <v>138</v>
      </c>
      <c r="G148" s="8">
        <v>145</v>
      </c>
      <c r="H148">
        <v>140</v>
      </c>
      <c r="K148" s="1" t="s">
        <v>557</v>
      </c>
      <c r="L148" s="22" t="s">
        <v>2750</v>
      </c>
      <c r="M148" s="22" t="s">
        <v>2751</v>
      </c>
      <c r="N148" t="s">
        <v>2752</v>
      </c>
      <c r="O148" s="14" t="s">
        <v>2530</v>
      </c>
      <c r="P148" s="16">
        <v>35562</v>
      </c>
      <c r="Q148" s="16">
        <v>20525</v>
      </c>
      <c r="R148" t="s">
        <v>1196</v>
      </c>
      <c r="S148" t="s">
        <v>1155</v>
      </c>
      <c r="T148" t="s">
        <v>557</v>
      </c>
      <c r="U148" t="s">
        <v>1376</v>
      </c>
      <c r="V148" s="13" t="s">
        <v>557</v>
      </c>
      <c r="W148" s="14" t="s">
        <v>557</v>
      </c>
      <c r="X148" s="18" t="s">
        <v>557</v>
      </c>
      <c r="Y148" s="17" t="s">
        <v>1730</v>
      </c>
      <c r="Z148" s="17" t="s">
        <v>1731</v>
      </c>
    </row>
    <row r="149" spans="1:26" ht="18">
      <c r="A149">
        <v>148</v>
      </c>
      <c r="B149" t="s">
        <v>947</v>
      </c>
      <c r="C149" s="7" t="s">
        <v>1116</v>
      </c>
      <c r="E149" s="19">
        <v>147</v>
      </c>
      <c r="F149" s="8">
        <v>129</v>
      </c>
      <c r="G149" s="8">
        <v>146</v>
      </c>
      <c r="H149">
        <v>131</v>
      </c>
      <c r="K149" s="1" t="s">
        <v>1325</v>
      </c>
      <c r="L149" s="22" t="s">
        <v>2753</v>
      </c>
      <c r="M149" s="22" t="s">
        <v>2754</v>
      </c>
      <c r="N149" t="s">
        <v>2755</v>
      </c>
      <c r="O149" s="14" t="s">
        <v>2756</v>
      </c>
      <c r="P149" s="16">
        <v>37278</v>
      </c>
      <c r="Q149" s="16">
        <v>20478</v>
      </c>
      <c r="R149" t="s">
        <v>1297</v>
      </c>
      <c r="S149" t="s">
        <v>1261</v>
      </c>
      <c r="T149" t="s">
        <v>947</v>
      </c>
      <c r="U149" t="s">
        <v>850</v>
      </c>
      <c r="V149" s="13" t="s">
        <v>1325</v>
      </c>
      <c r="W149" s="14" t="s">
        <v>850</v>
      </c>
      <c r="X149" s="18" t="s">
        <v>947</v>
      </c>
      <c r="Y149" s="17" t="s">
        <v>1718</v>
      </c>
      <c r="Z149" s="17" t="s">
        <v>1719</v>
      </c>
    </row>
    <row r="150" spans="1:26" ht="18">
      <c r="A150">
        <v>149</v>
      </c>
      <c r="B150" t="s">
        <v>618</v>
      </c>
      <c r="C150" s="7" t="s">
        <v>1057</v>
      </c>
      <c r="E150" s="19">
        <v>148</v>
      </c>
      <c r="F150" s="8">
        <v>139</v>
      </c>
      <c r="G150" s="8">
        <v>147</v>
      </c>
      <c r="H150">
        <v>141</v>
      </c>
      <c r="K150" s="1" t="s">
        <v>618</v>
      </c>
      <c r="L150" s="22" t="s">
        <v>2848</v>
      </c>
      <c r="M150" s="22" t="s">
        <v>2849</v>
      </c>
      <c r="N150" t="s">
        <v>2757</v>
      </c>
      <c r="O150" s="14" t="s">
        <v>2758</v>
      </c>
      <c r="P150" s="16">
        <v>37087</v>
      </c>
      <c r="Q150" s="16">
        <v>21130</v>
      </c>
      <c r="R150" t="s">
        <v>1217</v>
      </c>
      <c r="S150" t="s">
        <v>1155</v>
      </c>
      <c r="T150" t="s">
        <v>618</v>
      </c>
      <c r="U150" t="s">
        <v>618</v>
      </c>
      <c r="V150" s="13" t="s">
        <v>618</v>
      </c>
      <c r="W150" s="14" t="s">
        <v>618</v>
      </c>
      <c r="X150" s="18" t="s">
        <v>618</v>
      </c>
      <c r="Y150" s="17" t="s">
        <v>1732</v>
      </c>
      <c r="Z150" s="17" t="s">
        <v>1733</v>
      </c>
    </row>
    <row r="151" spans="1:26" ht="18">
      <c r="A151">
        <v>150</v>
      </c>
      <c r="B151" t="s">
        <v>948</v>
      </c>
      <c r="C151" s="7" t="s">
        <v>1117</v>
      </c>
      <c r="E151" s="19">
        <v>149</v>
      </c>
      <c r="F151" s="8">
        <v>128</v>
      </c>
      <c r="G151" s="8">
        <v>148</v>
      </c>
      <c r="H151">
        <v>132</v>
      </c>
      <c r="K151" s="1" t="s">
        <v>1327</v>
      </c>
      <c r="L151" s="22" t="s">
        <v>2759</v>
      </c>
      <c r="M151" s="22" t="s">
        <v>2760</v>
      </c>
      <c r="N151" t="s">
        <v>2761</v>
      </c>
      <c r="O151" s="14" t="s">
        <v>2655</v>
      </c>
      <c r="P151" s="16">
        <v>38329</v>
      </c>
      <c r="Q151" s="16">
        <v>20243</v>
      </c>
      <c r="R151" t="s">
        <v>1295</v>
      </c>
      <c r="S151" t="s">
        <v>1261</v>
      </c>
      <c r="T151" t="s">
        <v>948</v>
      </c>
      <c r="U151" t="s">
        <v>841</v>
      </c>
      <c r="V151" s="13" t="s">
        <v>1327</v>
      </c>
      <c r="W151" s="14" t="s">
        <v>841</v>
      </c>
      <c r="X151" s="18" t="s">
        <v>948</v>
      </c>
      <c r="Y151" s="17" t="s">
        <v>1714</v>
      </c>
      <c r="Z151" s="17" t="s">
        <v>1715</v>
      </c>
    </row>
    <row r="152" spans="1:26" ht="18">
      <c r="A152">
        <v>151</v>
      </c>
      <c r="B152" t="s">
        <v>621</v>
      </c>
      <c r="C152" s="7" t="s">
        <v>1058</v>
      </c>
      <c r="E152" s="19">
        <v>150</v>
      </c>
      <c r="F152" s="8">
        <v>140</v>
      </c>
      <c r="G152" s="8">
        <v>149</v>
      </c>
      <c r="H152">
        <v>142</v>
      </c>
      <c r="K152" s="1" t="s">
        <v>621</v>
      </c>
      <c r="L152" s="22" t="s">
        <v>2762</v>
      </c>
      <c r="M152" s="22" t="s">
        <v>2763</v>
      </c>
      <c r="N152" t="s">
        <v>1484</v>
      </c>
      <c r="O152" t="s">
        <v>1522</v>
      </c>
      <c r="P152" s="16">
        <v>38297</v>
      </c>
      <c r="Q152" s="16">
        <v>21944</v>
      </c>
      <c r="R152" t="s">
        <v>1218</v>
      </c>
      <c r="S152" t="s">
        <v>1155</v>
      </c>
      <c r="T152" t="s">
        <v>621</v>
      </c>
      <c r="U152" t="s">
        <v>1374</v>
      </c>
      <c r="V152" s="13" t="s">
        <v>621</v>
      </c>
      <c r="X152" s="18" t="s">
        <v>621</v>
      </c>
      <c r="Y152" s="17" t="s">
        <v>1831</v>
      </c>
      <c r="Z152" s="17" t="s">
        <v>1832</v>
      </c>
    </row>
    <row r="153" spans="1:26" ht="18">
      <c r="A153">
        <v>152</v>
      </c>
      <c r="B153" t="s">
        <v>949</v>
      </c>
      <c r="C153" s="7" t="s">
        <v>1118</v>
      </c>
      <c r="E153" s="19">
        <v>151</v>
      </c>
      <c r="F153" s="8">
        <v>130</v>
      </c>
      <c r="G153" s="8">
        <v>150</v>
      </c>
      <c r="K153" s="1" t="s">
        <v>1368</v>
      </c>
      <c r="L153" s="22" t="s">
        <v>2764</v>
      </c>
      <c r="M153" s="22" t="s">
        <v>2765</v>
      </c>
      <c r="N153" t="s">
        <v>1485</v>
      </c>
      <c r="O153" t="s">
        <v>1523</v>
      </c>
      <c r="P153" s="16">
        <v>37946</v>
      </c>
      <c r="Q153" s="16">
        <v>23064</v>
      </c>
      <c r="R153" t="s">
        <v>1296</v>
      </c>
      <c r="S153" t="s">
        <v>1261</v>
      </c>
      <c r="T153" t="s">
        <v>949</v>
      </c>
      <c r="U153" t="s">
        <v>1369</v>
      </c>
      <c r="V153" s="13" t="s">
        <v>1368</v>
      </c>
      <c r="X153" s="18" t="s">
        <v>949</v>
      </c>
      <c r="Y153" s="17" t="s">
        <v>1833</v>
      </c>
      <c r="Z153" s="17" t="s">
        <v>1834</v>
      </c>
    </row>
    <row r="154" spans="1:26" ht="18">
      <c r="A154">
        <v>153</v>
      </c>
      <c r="B154" t="s">
        <v>950</v>
      </c>
      <c r="C154" s="7" t="s">
        <v>1119</v>
      </c>
      <c r="E154" s="19">
        <v>152</v>
      </c>
      <c r="F154" s="8">
        <v>131</v>
      </c>
      <c r="G154" s="8">
        <v>151</v>
      </c>
      <c r="H154">
        <v>133</v>
      </c>
      <c r="K154" s="1" t="s">
        <v>1322</v>
      </c>
      <c r="L154" s="22" t="s">
        <v>2766</v>
      </c>
      <c r="M154" s="22" t="s">
        <v>2767</v>
      </c>
      <c r="N154" t="s">
        <v>2768</v>
      </c>
      <c r="O154" s="14" t="s">
        <v>2769</v>
      </c>
      <c r="P154" s="16">
        <v>39124</v>
      </c>
      <c r="Q154" s="16">
        <v>23060</v>
      </c>
      <c r="R154" t="s">
        <v>1449</v>
      </c>
      <c r="S154" t="s">
        <v>1261</v>
      </c>
      <c r="T154" t="s">
        <v>950</v>
      </c>
      <c r="U154" t="s">
        <v>847</v>
      </c>
      <c r="V154" s="13" t="s">
        <v>1322</v>
      </c>
      <c r="W154" s="14" t="s">
        <v>847</v>
      </c>
      <c r="X154" s="18" t="s">
        <v>950</v>
      </c>
      <c r="Y154" s="17" t="s">
        <v>1744</v>
      </c>
      <c r="Z154" s="17" t="s">
        <v>1745</v>
      </c>
    </row>
    <row r="155" spans="1:26" ht="18">
      <c r="A155">
        <v>154</v>
      </c>
      <c r="B155" t="s">
        <v>951</v>
      </c>
      <c r="C155" s="7" t="s">
        <v>1059</v>
      </c>
      <c r="E155" s="19">
        <v>153</v>
      </c>
      <c r="F155" s="8">
        <v>141</v>
      </c>
      <c r="G155" s="8">
        <v>152</v>
      </c>
      <c r="H155">
        <v>143</v>
      </c>
      <c r="K155" s="1" t="s">
        <v>1373</v>
      </c>
      <c r="L155" s="22" t="s">
        <v>2770</v>
      </c>
      <c r="M155" s="22" t="s">
        <v>2771</v>
      </c>
      <c r="N155" t="s">
        <v>2772</v>
      </c>
      <c r="O155" s="14" t="s">
        <v>2773</v>
      </c>
      <c r="P155" s="16">
        <v>39212</v>
      </c>
      <c r="Q155" s="16">
        <v>19819</v>
      </c>
      <c r="R155" t="s">
        <v>1219</v>
      </c>
      <c r="S155" t="s">
        <v>1155</v>
      </c>
      <c r="T155" t="s">
        <v>1153</v>
      </c>
      <c r="U155" t="s">
        <v>1464</v>
      </c>
      <c r="V155" s="13" t="s">
        <v>1373</v>
      </c>
      <c r="W155" s="14" t="s">
        <v>624</v>
      </c>
      <c r="X155" s="18" t="s">
        <v>1153</v>
      </c>
      <c r="Y155" s="17" t="s">
        <v>1750</v>
      </c>
      <c r="Z155" s="17" t="s">
        <v>1751</v>
      </c>
    </row>
    <row r="156" spans="1:26" ht="18">
      <c r="A156">
        <v>155</v>
      </c>
      <c r="B156" t="s">
        <v>952</v>
      </c>
      <c r="C156" s="7" t="s">
        <v>1060</v>
      </c>
      <c r="E156" s="19">
        <v>154</v>
      </c>
      <c r="F156" s="8">
        <v>142</v>
      </c>
      <c r="G156" s="8">
        <v>153</v>
      </c>
      <c r="H156">
        <v>144</v>
      </c>
      <c r="K156" s="1" t="s">
        <v>952</v>
      </c>
      <c r="L156" s="22" t="s">
        <v>2886</v>
      </c>
      <c r="M156" s="22" t="s">
        <v>2774</v>
      </c>
      <c r="N156" t="s">
        <v>2775</v>
      </c>
      <c r="O156" s="14" t="s">
        <v>2776</v>
      </c>
      <c r="P156" s="16">
        <v>39376</v>
      </c>
      <c r="Q156" s="16">
        <v>20481</v>
      </c>
      <c r="R156" t="s">
        <v>1220</v>
      </c>
      <c r="S156" t="s">
        <v>1155</v>
      </c>
      <c r="T156" t="s">
        <v>952</v>
      </c>
      <c r="U156" t="s">
        <v>627</v>
      </c>
      <c r="V156" s="13" t="s">
        <v>952</v>
      </c>
      <c r="W156" s="14" t="s">
        <v>627</v>
      </c>
      <c r="X156" s="18" t="s">
        <v>952</v>
      </c>
      <c r="Y156" s="17" t="s">
        <v>1746</v>
      </c>
      <c r="Z156" s="17" t="s">
        <v>1747</v>
      </c>
    </row>
    <row r="157" spans="1:26" ht="18">
      <c r="A157">
        <v>156</v>
      </c>
      <c r="B157" t="s">
        <v>545</v>
      </c>
      <c r="C157" s="7" t="s">
        <v>1061</v>
      </c>
      <c r="E157" s="19">
        <v>155</v>
      </c>
      <c r="F157" s="8">
        <v>143</v>
      </c>
      <c r="G157" s="8">
        <v>154</v>
      </c>
      <c r="H157">
        <v>145</v>
      </c>
      <c r="K157" s="1" t="s">
        <v>545</v>
      </c>
      <c r="L157" s="22" t="s">
        <v>2887</v>
      </c>
      <c r="M157" s="22" t="s">
        <v>2777</v>
      </c>
      <c r="N157" t="s">
        <v>2778</v>
      </c>
      <c r="O157" s="14" t="s">
        <v>2675</v>
      </c>
      <c r="P157" s="16">
        <v>39400</v>
      </c>
      <c r="Q157" s="16">
        <v>21122</v>
      </c>
      <c r="R157" t="s">
        <v>1193</v>
      </c>
      <c r="S157" t="s">
        <v>1155</v>
      </c>
      <c r="T157" t="s">
        <v>545</v>
      </c>
      <c r="U157" t="s">
        <v>545</v>
      </c>
      <c r="V157" s="13" t="s">
        <v>545</v>
      </c>
      <c r="W157" s="14" t="s">
        <v>545</v>
      </c>
      <c r="X157" s="18" t="s">
        <v>545</v>
      </c>
      <c r="Y157" s="17" t="s">
        <v>1754</v>
      </c>
      <c r="Z157" s="17" t="s">
        <v>1755</v>
      </c>
    </row>
    <row r="158" spans="1:26" ht="18">
      <c r="A158">
        <v>157</v>
      </c>
      <c r="B158" t="s">
        <v>953</v>
      </c>
      <c r="C158" s="7" t="s">
        <v>1062</v>
      </c>
      <c r="E158" s="19">
        <v>156</v>
      </c>
      <c r="F158" s="8">
        <v>144</v>
      </c>
      <c r="G158" s="8">
        <v>155</v>
      </c>
      <c r="H158">
        <v>146</v>
      </c>
      <c r="K158" s="1" t="s">
        <v>548</v>
      </c>
      <c r="L158" s="22" t="s">
        <v>2779</v>
      </c>
      <c r="M158" s="22" t="s">
        <v>2780</v>
      </c>
      <c r="N158" t="s">
        <v>2781</v>
      </c>
      <c r="O158" s="14" t="s">
        <v>2782</v>
      </c>
      <c r="P158" s="16">
        <v>39529</v>
      </c>
      <c r="Q158" s="16">
        <v>21850</v>
      </c>
      <c r="R158" t="s">
        <v>1371</v>
      </c>
      <c r="S158" t="s">
        <v>1155</v>
      </c>
      <c r="T158" t="s">
        <v>953</v>
      </c>
      <c r="U158" t="s">
        <v>1370</v>
      </c>
      <c r="V158" s="13" t="s">
        <v>548</v>
      </c>
      <c r="W158" s="14" t="s">
        <v>548</v>
      </c>
      <c r="X158" s="18" t="s">
        <v>953</v>
      </c>
      <c r="Y158" s="17" t="s">
        <v>1752</v>
      </c>
      <c r="Z158" s="17" t="s">
        <v>1753</v>
      </c>
    </row>
    <row r="159" spans="1:26" ht="18">
      <c r="A159">
        <v>158</v>
      </c>
      <c r="B159" t="s">
        <v>954</v>
      </c>
      <c r="C159" s="7" t="s">
        <v>1137</v>
      </c>
      <c r="E159" s="19">
        <v>157</v>
      </c>
      <c r="F159" s="8">
        <v>145</v>
      </c>
      <c r="G159" s="8">
        <v>156</v>
      </c>
      <c r="H159">
        <v>147</v>
      </c>
      <c r="K159" s="1" t="s">
        <v>1372</v>
      </c>
      <c r="L159" s="22" t="s">
        <v>2888</v>
      </c>
      <c r="M159" s="22" t="s">
        <v>2783</v>
      </c>
      <c r="N159" t="s">
        <v>2784</v>
      </c>
      <c r="O159" s="14" t="s">
        <v>2785</v>
      </c>
      <c r="P159" s="16">
        <v>39600</v>
      </c>
      <c r="Q159" s="16">
        <v>22555</v>
      </c>
      <c r="R159" t="s">
        <v>1417</v>
      </c>
      <c r="S159" t="s">
        <v>1155</v>
      </c>
      <c r="T159" t="s">
        <v>954</v>
      </c>
      <c r="U159" t="s">
        <v>1372</v>
      </c>
      <c r="V159" s="13" t="s">
        <v>1372</v>
      </c>
      <c r="W159" s="14" t="s">
        <v>542</v>
      </c>
      <c r="X159" s="18" t="s">
        <v>954</v>
      </c>
      <c r="Y159" s="17" t="s">
        <v>1748</v>
      </c>
      <c r="Z159" s="17" t="s">
        <v>1749</v>
      </c>
    </row>
    <row r="160" spans="1:26" ht="18">
      <c r="A160">
        <v>159</v>
      </c>
      <c r="B160" t="s">
        <v>1867</v>
      </c>
      <c r="C160" s="7" t="s">
        <v>1120</v>
      </c>
      <c r="E160" s="20"/>
      <c r="H160">
        <v>3</v>
      </c>
      <c r="I160" t="s">
        <v>2240</v>
      </c>
      <c r="K160" s="1" t="s">
        <v>1867</v>
      </c>
      <c r="L160" t="s">
        <v>2268</v>
      </c>
      <c r="M160" s="14" t="s">
        <v>2269</v>
      </c>
      <c r="N160" t="s">
        <v>2268</v>
      </c>
      <c r="O160" s="14" t="s">
        <v>2269</v>
      </c>
      <c r="P160" s="16">
        <v>720</v>
      </c>
      <c r="Q160" s="16">
        <v>12300</v>
      </c>
      <c r="R160" t="s">
        <v>1390</v>
      </c>
      <c r="S160" t="s">
        <v>1155</v>
      </c>
      <c r="T160" t="s">
        <v>1867</v>
      </c>
      <c r="V160" s="13"/>
      <c r="X160" s="18"/>
      <c r="Y160" s="17"/>
      <c r="Z160" s="17"/>
    </row>
    <row r="161" spans="1:26" ht="18">
      <c r="A161">
        <v>160</v>
      </c>
      <c r="B161" t="s">
        <v>1395</v>
      </c>
      <c r="C161" s="7" t="s">
        <v>1120</v>
      </c>
      <c r="F161" s="8">
        <v>5.4</v>
      </c>
      <c r="G161" s="8">
        <v>15</v>
      </c>
      <c r="H161">
        <v>7</v>
      </c>
      <c r="I161" t="s">
        <v>2241</v>
      </c>
      <c r="K161" s="1" t="s">
        <v>1395</v>
      </c>
      <c r="L161" s="22" t="s">
        <v>2786</v>
      </c>
      <c r="M161" s="22" t="s">
        <v>2787</v>
      </c>
      <c r="P161" s="16">
        <v>6888</v>
      </c>
      <c r="Q161" s="16">
        <v>8584</v>
      </c>
      <c r="R161" t="s">
        <v>1390</v>
      </c>
      <c r="S161" t="s">
        <v>1155</v>
      </c>
      <c r="T161" t="s">
        <v>870</v>
      </c>
      <c r="U161" t="s">
        <v>1398</v>
      </c>
      <c r="V161" s="13" t="s">
        <v>1395</v>
      </c>
      <c r="X161" s="18" t="s">
        <v>1395</v>
      </c>
      <c r="Y161" s="17" t="s">
        <v>1835</v>
      </c>
      <c r="Z161" s="17" t="s">
        <v>1836</v>
      </c>
    </row>
    <row r="162" spans="1:26" ht="18">
      <c r="A162">
        <v>161</v>
      </c>
      <c r="B162" t="s">
        <v>1394</v>
      </c>
      <c r="C162" s="7" t="s">
        <v>1120</v>
      </c>
      <c r="F162" s="8">
        <v>5.5</v>
      </c>
      <c r="G162" s="8">
        <v>16</v>
      </c>
      <c r="H162">
        <v>8</v>
      </c>
      <c r="I162" t="s">
        <v>2241</v>
      </c>
      <c r="K162" s="1" t="s">
        <v>1394</v>
      </c>
      <c r="L162" s="22" t="s">
        <v>2788</v>
      </c>
      <c r="M162" s="22" t="s">
        <v>2789</v>
      </c>
      <c r="P162" s="16">
        <v>9840</v>
      </c>
      <c r="Q162" s="16">
        <v>8496</v>
      </c>
      <c r="R162" t="s">
        <v>1390</v>
      </c>
      <c r="S162" t="s">
        <v>1155</v>
      </c>
      <c r="T162" t="s">
        <v>871</v>
      </c>
      <c r="U162" t="s">
        <v>1399</v>
      </c>
      <c r="V162" s="13" t="s">
        <v>1394</v>
      </c>
      <c r="X162" s="18" t="s">
        <v>1509</v>
      </c>
      <c r="Y162" s="17" t="s">
        <v>1837</v>
      </c>
      <c r="Z162" s="17" t="s">
        <v>1838</v>
      </c>
    </row>
    <row r="163" spans="1:26" ht="18">
      <c r="A163">
        <v>162</v>
      </c>
      <c r="B163" s="10" t="s">
        <v>2864</v>
      </c>
      <c r="C163" s="7" t="s">
        <v>1120</v>
      </c>
      <c r="I163" s="10"/>
      <c r="K163" s="1" t="s">
        <v>1396</v>
      </c>
      <c r="L163" s="22" t="s">
        <v>2790</v>
      </c>
      <c r="M163" s="22" t="s">
        <v>2791</v>
      </c>
      <c r="P163" s="16">
        <v>5694</v>
      </c>
      <c r="Q163" s="16">
        <v>11771</v>
      </c>
      <c r="R163" t="s">
        <v>1390</v>
      </c>
      <c r="S163" t="s">
        <v>1155</v>
      </c>
      <c r="T163" t="s">
        <v>1400</v>
      </c>
      <c r="V163" s="13" t="s">
        <v>1396</v>
      </c>
    </row>
    <row r="164" spans="1:26" ht="18">
      <c r="A164">
        <v>163</v>
      </c>
      <c r="B164" t="s">
        <v>2865</v>
      </c>
      <c r="C164" s="7" t="s">
        <v>1120</v>
      </c>
      <c r="K164" s="1" t="s">
        <v>1146</v>
      </c>
      <c r="L164" t="s">
        <v>2792</v>
      </c>
      <c r="M164" t="s">
        <v>2785</v>
      </c>
      <c r="P164" s="16">
        <v>16503</v>
      </c>
      <c r="Q164" s="16">
        <v>22701</v>
      </c>
      <c r="R164" t="s">
        <v>1390</v>
      </c>
      <c r="S164" t="s">
        <v>1155</v>
      </c>
      <c r="T164" t="s">
        <v>1422</v>
      </c>
      <c r="V164" s="13" t="s">
        <v>1146</v>
      </c>
    </row>
    <row r="165" spans="1:26" ht="18">
      <c r="A165">
        <v>164</v>
      </c>
      <c r="B165" t="s">
        <v>2866</v>
      </c>
      <c r="C165" s="7" t="s">
        <v>1120</v>
      </c>
      <c r="K165" s="1" t="s">
        <v>1147</v>
      </c>
      <c r="L165" t="s">
        <v>2793</v>
      </c>
      <c r="M165" t="s">
        <v>2794</v>
      </c>
      <c r="P165" s="16">
        <v>17379</v>
      </c>
      <c r="Q165" s="16">
        <v>22297</v>
      </c>
      <c r="R165" t="s">
        <v>1390</v>
      </c>
      <c r="S165" t="s">
        <v>1155</v>
      </c>
      <c r="T165" t="s">
        <v>1423</v>
      </c>
      <c r="V165" s="13" t="s">
        <v>1147</v>
      </c>
    </row>
    <row r="166" spans="1:26" ht="18">
      <c r="A166">
        <v>165</v>
      </c>
      <c r="B166" t="s">
        <v>2867</v>
      </c>
      <c r="C166" s="7" t="s">
        <v>1120</v>
      </c>
      <c r="K166" s="1" t="s">
        <v>1148</v>
      </c>
      <c r="L166" t="s">
        <v>2795</v>
      </c>
      <c r="M166" t="s">
        <v>2796</v>
      </c>
      <c r="P166" s="16">
        <v>17847</v>
      </c>
      <c r="Q166" s="16">
        <v>22980</v>
      </c>
      <c r="R166" t="s">
        <v>1390</v>
      </c>
      <c r="S166" t="s">
        <v>1155</v>
      </c>
      <c r="T166" t="s">
        <v>1424</v>
      </c>
      <c r="V166" s="13" t="s">
        <v>1148</v>
      </c>
    </row>
    <row r="167" spans="1:26" ht="18">
      <c r="A167">
        <v>166</v>
      </c>
      <c r="B167" t="s">
        <v>2868</v>
      </c>
      <c r="C167" s="7" t="s">
        <v>1120</v>
      </c>
      <c r="K167" s="1" t="s">
        <v>1149</v>
      </c>
      <c r="L167" t="s">
        <v>2797</v>
      </c>
      <c r="M167" t="s">
        <v>2798</v>
      </c>
      <c r="P167" s="16">
        <v>18643</v>
      </c>
      <c r="Q167" s="16">
        <v>22069</v>
      </c>
      <c r="R167" t="s">
        <v>1390</v>
      </c>
      <c r="S167" t="s">
        <v>1155</v>
      </c>
      <c r="T167" t="s">
        <v>1425</v>
      </c>
      <c r="V167" s="13" t="s">
        <v>1149</v>
      </c>
    </row>
    <row r="168" spans="1:26" ht="18">
      <c r="A168">
        <v>167</v>
      </c>
      <c r="B168" t="s">
        <v>2869</v>
      </c>
      <c r="C168" s="7" t="s">
        <v>1120</v>
      </c>
      <c r="K168" s="1" t="s">
        <v>1397</v>
      </c>
      <c r="L168" s="10" t="s">
        <v>2803</v>
      </c>
      <c r="M168" s="10" t="s">
        <v>2804</v>
      </c>
      <c r="P168" s="16">
        <v>36660</v>
      </c>
      <c r="Q168" s="16">
        <v>20341</v>
      </c>
      <c r="R168" t="s">
        <v>1390</v>
      </c>
      <c r="S168" t="s">
        <v>1155</v>
      </c>
      <c r="T168" t="s">
        <v>1401</v>
      </c>
      <c r="V168" s="13" t="s">
        <v>1397</v>
      </c>
    </row>
    <row r="169" spans="1:26" ht="18">
      <c r="A169">
        <v>168</v>
      </c>
      <c r="B169" s="25" t="s">
        <v>1510</v>
      </c>
      <c r="C169" s="7" t="s">
        <v>1120</v>
      </c>
      <c r="F169" s="8" t="s">
        <v>966</v>
      </c>
      <c r="G169" s="8" t="s">
        <v>966</v>
      </c>
      <c r="I169" t="s">
        <v>2244</v>
      </c>
      <c r="K169" s="1" t="s">
        <v>1427</v>
      </c>
      <c r="L169" s="10" t="s">
        <v>2805</v>
      </c>
      <c r="M169" s="10" t="s">
        <v>2806</v>
      </c>
      <c r="P169" s="16">
        <v>2708</v>
      </c>
      <c r="Q169" s="16">
        <v>10127</v>
      </c>
      <c r="R169" t="s">
        <v>1390</v>
      </c>
      <c r="S169" t="s">
        <v>1155</v>
      </c>
      <c r="T169" t="s">
        <v>1402</v>
      </c>
      <c r="V169" s="13" t="s">
        <v>1427</v>
      </c>
      <c r="X169" s="18" t="s">
        <v>1510</v>
      </c>
      <c r="Y169" s="17" t="s">
        <v>1839</v>
      </c>
      <c r="Z169" s="17" t="s">
        <v>1840</v>
      </c>
    </row>
    <row r="170" spans="1:26" ht="18">
      <c r="A170">
        <v>169</v>
      </c>
      <c r="B170" t="s">
        <v>1403</v>
      </c>
      <c r="C170" s="7" t="s">
        <v>1120</v>
      </c>
      <c r="F170" s="8" t="s">
        <v>966</v>
      </c>
      <c r="G170" s="8" t="s">
        <v>966</v>
      </c>
      <c r="I170" t="s">
        <v>2245</v>
      </c>
      <c r="K170" s="1" t="s">
        <v>1403</v>
      </c>
      <c r="L170" s="10" t="s">
        <v>2807</v>
      </c>
      <c r="M170" s="10" t="s">
        <v>2808</v>
      </c>
      <c r="P170" s="16" t="s">
        <v>2243</v>
      </c>
      <c r="Q170" s="16" t="s">
        <v>2242</v>
      </c>
      <c r="R170" t="s">
        <v>1390</v>
      </c>
      <c r="S170" t="s">
        <v>1155</v>
      </c>
      <c r="T170" t="s">
        <v>1404</v>
      </c>
      <c r="V170" s="13" t="s">
        <v>1403</v>
      </c>
      <c r="X170" s="18" t="s">
        <v>1403</v>
      </c>
      <c r="Y170" s="17" t="s">
        <v>1841</v>
      </c>
      <c r="Z170" s="17" t="s">
        <v>1842</v>
      </c>
    </row>
    <row r="171" spans="1:26" ht="18">
      <c r="A171">
        <v>170</v>
      </c>
      <c r="B171" t="s">
        <v>1419</v>
      </c>
      <c r="C171" s="7" t="s">
        <v>1120</v>
      </c>
      <c r="F171" s="8">
        <v>146</v>
      </c>
      <c r="I171" t="s">
        <v>2850</v>
      </c>
      <c r="K171" s="1" t="s">
        <v>1419</v>
      </c>
      <c r="L171" s="10" t="s">
        <v>2809</v>
      </c>
      <c r="M171" s="10" t="s">
        <v>2810</v>
      </c>
      <c r="P171" s="16">
        <v>1549</v>
      </c>
      <c r="Q171" s="16">
        <v>21276</v>
      </c>
      <c r="R171" t="s">
        <v>1390</v>
      </c>
      <c r="S171" t="s">
        <v>1155</v>
      </c>
      <c r="T171" s="11" t="s">
        <v>1408</v>
      </c>
      <c r="V171" s="13" t="s">
        <v>1419</v>
      </c>
    </row>
    <row r="172" spans="1:26" ht="18">
      <c r="A172">
        <v>171</v>
      </c>
      <c r="B172" t="s">
        <v>1426</v>
      </c>
      <c r="C172" s="7" t="s">
        <v>1120</v>
      </c>
      <c r="F172" s="8">
        <v>146</v>
      </c>
      <c r="I172" t="s">
        <v>2850</v>
      </c>
      <c r="K172" s="1" t="s">
        <v>1426</v>
      </c>
      <c r="L172" s="10" t="s">
        <v>2811</v>
      </c>
      <c r="M172" s="10" t="s">
        <v>2812</v>
      </c>
      <c r="P172" s="16">
        <v>2457</v>
      </c>
      <c r="Q172" s="16">
        <v>22920</v>
      </c>
      <c r="R172" t="s">
        <v>1390</v>
      </c>
      <c r="S172" t="s">
        <v>1155</v>
      </c>
      <c r="T172" s="11" t="s">
        <v>1408</v>
      </c>
      <c r="V172" s="13" t="s">
        <v>1426</v>
      </c>
    </row>
    <row r="173" spans="1:26" ht="18">
      <c r="A173">
        <v>172</v>
      </c>
      <c r="B173" t="s">
        <v>2870</v>
      </c>
      <c r="C173" s="7" t="s">
        <v>1120</v>
      </c>
      <c r="I173" t="s">
        <v>2851</v>
      </c>
      <c r="K173" s="1" t="s">
        <v>2882</v>
      </c>
      <c r="L173" s="10" t="s">
        <v>2815</v>
      </c>
      <c r="M173" s="10" t="s">
        <v>2816</v>
      </c>
      <c r="P173" s="16">
        <v>2150</v>
      </c>
      <c r="Q173" s="16">
        <v>10653</v>
      </c>
      <c r="R173" t="s">
        <v>1390</v>
      </c>
      <c r="S173" t="s">
        <v>1155</v>
      </c>
      <c r="T173" s="11" t="s">
        <v>1408</v>
      </c>
      <c r="V173" s="13" t="s">
        <v>1429</v>
      </c>
      <c r="Y173" s="17" t="s">
        <v>1844</v>
      </c>
      <c r="Z173" s="17" t="s">
        <v>1843</v>
      </c>
    </row>
    <row r="174" spans="1:26" ht="18">
      <c r="A174">
        <v>173</v>
      </c>
      <c r="B174" t="s">
        <v>2863</v>
      </c>
      <c r="C174" s="7" t="s">
        <v>1120</v>
      </c>
      <c r="I174" t="s">
        <v>2851</v>
      </c>
      <c r="K174" s="1" t="s">
        <v>2883</v>
      </c>
      <c r="L174" s="10" t="s">
        <v>2813</v>
      </c>
      <c r="M174" s="10" t="s">
        <v>2814</v>
      </c>
      <c r="P174" s="16">
        <v>6308</v>
      </c>
      <c r="Q174" s="16">
        <v>10478</v>
      </c>
      <c r="R174" t="s">
        <v>1390</v>
      </c>
      <c r="S174" t="s">
        <v>1155</v>
      </c>
      <c r="T174" s="11" t="s">
        <v>1408</v>
      </c>
      <c r="V174" s="13" t="s">
        <v>1428</v>
      </c>
      <c r="Y174" s="17" t="s">
        <v>1846</v>
      </c>
      <c r="Z174" s="17" t="s">
        <v>1847</v>
      </c>
    </row>
    <row r="175" spans="1:26" ht="18">
      <c r="A175">
        <v>174</v>
      </c>
      <c r="B175" s="10" t="s">
        <v>2231</v>
      </c>
      <c r="C175" s="7" t="s">
        <v>1120</v>
      </c>
      <c r="I175" s="10"/>
      <c r="K175" s="1" t="s">
        <v>1440</v>
      </c>
      <c r="L175" s="10" t="s">
        <v>2853</v>
      </c>
      <c r="M175" s="10" t="s">
        <v>2817</v>
      </c>
      <c r="P175" s="16">
        <v>1145</v>
      </c>
      <c r="Q175" s="16">
        <v>11152</v>
      </c>
      <c r="R175" t="s">
        <v>1390</v>
      </c>
      <c r="S175" t="s">
        <v>1155</v>
      </c>
      <c r="T175" s="11" t="s">
        <v>1408</v>
      </c>
      <c r="V175" s="13" t="s">
        <v>1440</v>
      </c>
      <c r="X175" s="18" t="s">
        <v>1440</v>
      </c>
      <c r="Y175" s="17" t="s">
        <v>1863</v>
      </c>
      <c r="Z175" s="17" t="s">
        <v>1864</v>
      </c>
    </row>
    <row r="176" spans="1:26" ht="18">
      <c r="A176">
        <v>175</v>
      </c>
      <c r="B176" s="10" t="s">
        <v>2248</v>
      </c>
      <c r="C176" s="7" t="s">
        <v>1120</v>
      </c>
      <c r="I176" t="s">
        <v>2851</v>
      </c>
      <c r="K176" s="1" t="s">
        <v>2249</v>
      </c>
      <c r="L176" s="10" t="s">
        <v>2818</v>
      </c>
      <c r="M176" s="10" t="s">
        <v>2819</v>
      </c>
      <c r="P176" s="16" t="s">
        <v>2250</v>
      </c>
      <c r="Q176" s="16" t="s">
        <v>2251</v>
      </c>
      <c r="R176" t="s">
        <v>1390</v>
      </c>
      <c r="S176" t="s">
        <v>1155</v>
      </c>
      <c r="T176" s="11"/>
      <c r="V176" s="13"/>
      <c r="X176" s="18"/>
      <c r="Y176" s="17"/>
      <c r="Z176" s="17"/>
    </row>
    <row r="177" spans="1:26" ht="18">
      <c r="A177">
        <v>176</v>
      </c>
      <c r="B177" s="25" t="s">
        <v>1875</v>
      </c>
      <c r="C177" s="7" t="s">
        <v>1120</v>
      </c>
      <c r="K177" s="1" t="s">
        <v>1441</v>
      </c>
      <c r="L177" s="10" t="s">
        <v>2884</v>
      </c>
      <c r="M177" s="10" t="s">
        <v>2885</v>
      </c>
      <c r="P177" s="16">
        <v>10437</v>
      </c>
      <c r="Q177" s="16">
        <v>13320</v>
      </c>
      <c r="R177" t="s">
        <v>1390</v>
      </c>
      <c r="S177" t="s">
        <v>1155</v>
      </c>
      <c r="T177" s="11" t="s">
        <v>1408</v>
      </c>
      <c r="V177" s="13" t="s">
        <v>1441</v>
      </c>
    </row>
    <row r="178" spans="1:26" ht="18">
      <c r="A178">
        <v>177</v>
      </c>
      <c r="B178" s="25" t="s">
        <v>1442</v>
      </c>
      <c r="C178" s="7" t="s">
        <v>1120</v>
      </c>
      <c r="K178" s="1" t="s">
        <v>1442</v>
      </c>
      <c r="L178" s="10" t="s">
        <v>2820</v>
      </c>
      <c r="M178" s="10" t="s">
        <v>2821</v>
      </c>
      <c r="P178" s="16">
        <v>14290</v>
      </c>
      <c r="Q178" s="16">
        <v>6439</v>
      </c>
      <c r="R178" t="s">
        <v>1390</v>
      </c>
      <c r="S178" t="s">
        <v>1155</v>
      </c>
      <c r="T178" s="11" t="s">
        <v>1408</v>
      </c>
      <c r="V178" s="13" t="s">
        <v>1442</v>
      </c>
    </row>
    <row r="179" spans="1:26" ht="18">
      <c r="A179">
        <v>178</v>
      </c>
      <c r="B179" s="25" t="s">
        <v>1529</v>
      </c>
      <c r="C179" s="7" t="s">
        <v>1120</v>
      </c>
      <c r="I179" s="1"/>
      <c r="K179" s="1" t="s">
        <v>1443</v>
      </c>
      <c r="L179" s="10" t="s">
        <v>2822</v>
      </c>
      <c r="M179" s="10" t="s">
        <v>2406</v>
      </c>
      <c r="P179" s="16">
        <v>17128</v>
      </c>
      <c r="Q179" s="16">
        <v>14595</v>
      </c>
      <c r="R179" t="s">
        <v>1390</v>
      </c>
      <c r="S179" t="s">
        <v>1155</v>
      </c>
      <c r="T179" s="11" t="s">
        <v>1408</v>
      </c>
      <c r="V179" s="13" t="s">
        <v>1443</v>
      </c>
      <c r="X179" s="18" t="s">
        <v>1529</v>
      </c>
      <c r="Y179" s="17" t="s">
        <v>1852</v>
      </c>
      <c r="Z179" s="17" t="s">
        <v>1843</v>
      </c>
    </row>
    <row r="180" spans="1:26" ht="18">
      <c r="A180">
        <v>179</v>
      </c>
      <c r="B180" s="25" t="s">
        <v>1489</v>
      </c>
      <c r="C180" s="7" t="s">
        <v>1120</v>
      </c>
      <c r="I180" s="10"/>
      <c r="K180" s="1" t="s">
        <v>1444</v>
      </c>
      <c r="L180" s="10" t="s">
        <v>2823</v>
      </c>
      <c r="M180" s="10" t="s">
        <v>2824</v>
      </c>
      <c r="P180" s="16">
        <v>20449</v>
      </c>
      <c r="Q180" s="16">
        <v>14337</v>
      </c>
      <c r="R180" t="s">
        <v>1390</v>
      </c>
      <c r="S180" t="s">
        <v>1155</v>
      </c>
      <c r="T180" s="11" t="s">
        <v>1408</v>
      </c>
      <c r="V180" s="13" t="s">
        <v>1444</v>
      </c>
      <c r="W180" s="14" t="s">
        <v>1465</v>
      </c>
      <c r="X180" s="18" t="s">
        <v>1489</v>
      </c>
      <c r="Y180" s="17" t="s">
        <v>1548</v>
      </c>
      <c r="Z180" s="17" t="s">
        <v>1549</v>
      </c>
    </row>
    <row r="181" spans="1:26" ht="18">
      <c r="A181">
        <v>180</v>
      </c>
      <c r="B181" t="s">
        <v>1528</v>
      </c>
      <c r="C181" s="7" t="s">
        <v>1120</v>
      </c>
      <c r="K181" s="1" t="s">
        <v>1445</v>
      </c>
      <c r="L181" s="10" t="s">
        <v>2825</v>
      </c>
      <c r="M181" s="10" t="s">
        <v>2826</v>
      </c>
      <c r="P181" s="16">
        <v>17002</v>
      </c>
      <c r="Q181" s="16">
        <v>15788</v>
      </c>
      <c r="R181" t="s">
        <v>1390</v>
      </c>
      <c r="S181" t="s">
        <v>1155</v>
      </c>
      <c r="T181" s="11" t="s">
        <v>1408</v>
      </c>
      <c r="V181" s="13" t="s">
        <v>1445</v>
      </c>
      <c r="Y181" s="16" t="s">
        <v>1858</v>
      </c>
      <c r="Z181" s="16" t="s">
        <v>1862</v>
      </c>
    </row>
    <row r="182" spans="1:26" ht="18">
      <c r="A182">
        <v>181</v>
      </c>
      <c r="B182" s="1" t="s">
        <v>1446</v>
      </c>
      <c r="C182" s="7" t="s">
        <v>1120</v>
      </c>
      <c r="F182" s="8">
        <v>87.5</v>
      </c>
      <c r="H182">
        <v>84</v>
      </c>
      <c r="I182" s="1"/>
      <c r="K182" s="1" t="s">
        <v>1446</v>
      </c>
      <c r="L182" s="10" t="s">
        <v>2825</v>
      </c>
      <c r="M182" s="10" t="s">
        <v>2827</v>
      </c>
      <c r="P182" s="16">
        <v>17002</v>
      </c>
      <c r="Q182" s="16">
        <v>18555</v>
      </c>
      <c r="R182" t="s">
        <v>1390</v>
      </c>
      <c r="S182" t="s">
        <v>1155</v>
      </c>
      <c r="T182" s="11" t="s">
        <v>1408</v>
      </c>
      <c r="V182" s="13" t="s">
        <v>1446</v>
      </c>
      <c r="Y182" s="16" t="s">
        <v>1858</v>
      </c>
      <c r="Z182" s="16" t="s">
        <v>1861</v>
      </c>
    </row>
    <row r="183" spans="1:26" ht="18">
      <c r="A183">
        <v>182</v>
      </c>
      <c r="B183" t="s">
        <v>1527</v>
      </c>
      <c r="C183" s="7" t="s">
        <v>1120</v>
      </c>
      <c r="F183" s="8">
        <v>38.5</v>
      </c>
      <c r="K183" s="1" t="s">
        <v>1450</v>
      </c>
      <c r="L183" s="10" t="s">
        <v>2828</v>
      </c>
      <c r="M183" s="10" t="s">
        <v>2829</v>
      </c>
      <c r="P183" s="16">
        <v>6073</v>
      </c>
      <c r="Q183" s="16">
        <v>19121</v>
      </c>
      <c r="R183" t="s">
        <v>1390</v>
      </c>
      <c r="S183" t="s">
        <v>1155</v>
      </c>
      <c r="T183" s="11" t="s">
        <v>1408</v>
      </c>
      <c r="V183" s="13" t="s">
        <v>1450</v>
      </c>
      <c r="Y183" s="16" t="s">
        <v>1859</v>
      </c>
      <c r="Z183" s="16" t="s">
        <v>1860</v>
      </c>
    </row>
    <row r="184" spans="1:26" ht="18">
      <c r="A184">
        <v>183</v>
      </c>
      <c r="B184" t="s">
        <v>2873</v>
      </c>
      <c r="C184" s="7" t="s">
        <v>1120</v>
      </c>
      <c r="I184" t="s">
        <v>2861</v>
      </c>
      <c r="K184" s="1" t="s">
        <v>1453</v>
      </c>
      <c r="L184" t="s">
        <v>2799</v>
      </c>
      <c r="M184" t="s">
        <v>2800</v>
      </c>
      <c r="P184" s="16">
        <v>9289</v>
      </c>
      <c r="Q184" s="16">
        <v>14741</v>
      </c>
      <c r="R184" t="s">
        <v>1390</v>
      </c>
      <c r="S184" t="s">
        <v>1155</v>
      </c>
      <c r="V184" s="13" t="s">
        <v>1453</v>
      </c>
      <c r="X184" t="s">
        <v>1454</v>
      </c>
    </row>
    <row r="185" spans="1:26" ht="18">
      <c r="A185">
        <v>184</v>
      </c>
      <c r="B185" t="s">
        <v>2873</v>
      </c>
      <c r="C185" s="7" t="s">
        <v>1120</v>
      </c>
      <c r="I185" t="s">
        <v>2862</v>
      </c>
      <c r="K185" s="1" t="s">
        <v>1455</v>
      </c>
      <c r="L185" t="s">
        <v>2801</v>
      </c>
      <c r="M185" t="s">
        <v>2802</v>
      </c>
      <c r="P185" s="16">
        <v>9780</v>
      </c>
      <c r="Q185" s="16">
        <v>14184</v>
      </c>
      <c r="R185" t="s">
        <v>1390</v>
      </c>
      <c r="S185" t="s">
        <v>1155</v>
      </c>
      <c r="V185" s="13" t="s">
        <v>1455</v>
      </c>
      <c r="X185" t="s">
        <v>1456</v>
      </c>
    </row>
    <row r="187" spans="1:26">
      <c r="X187" s="18"/>
    </row>
    <row r="188" spans="1:26">
      <c r="X188" s="18"/>
    </row>
    <row r="193" spans="2:26">
      <c r="B193" s="18"/>
      <c r="I193" s="18"/>
      <c r="Y193" s="17" t="s">
        <v>1829</v>
      </c>
      <c r="Z193" s="17" t="s">
        <v>1843</v>
      </c>
    </row>
    <row r="194" spans="2:26">
      <c r="B194" s="18"/>
      <c r="I194" s="18"/>
      <c r="Y194" s="17" t="s">
        <v>1829</v>
      </c>
      <c r="Z194" s="17" t="s">
        <v>1849</v>
      </c>
    </row>
  </sheetData>
  <autoFilter ref="A1:AA194">
    <filterColumn colId="1"/>
    <filterColumn colId="3"/>
    <filterColumn colId="4"/>
    <filterColumn colId="5"/>
    <filterColumn colId="6"/>
    <filterColumn colId="7"/>
    <filterColumn colId="8"/>
    <filterColumn colId="10"/>
    <filterColumn colId="19"/>
    <filterColumn colId="21"/>
    <filterColumn colId="22"/>
    <filterColumn colId="23"/>
    <filterColumn colId="24"/>
    <filterColumn colId="25"/>
  </autoFilter>
  <sortState ref="A2:AC193">
    <sortCondition ref="A2:A193"/>
  </sortState>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dimension ref="A1:E158"/>
  <sheetViews>
    <sheetView workbookViewId="0"/>
  </sheetViews>
  <sheetFormatPr baseColWidth="10" defaultRowHeight="14.4"/>
  <cols>
    <col min="1" max="1" width="8.33203125" customWidth="1"/>
    <col min="2" max="2" width="24.88671875" customWidth="1"/>
    <col min="3" max="3" width="14" customWidth="1"/>
    <col min="4" max="4" width="26.88671875" customWidth="1"/>
    <col min="5" max="5" width="26.109375" customWidth="1"/>
  </cols>
  <sheetData>
    <row r="1" spans="1:5">
      <c r="A1" s="4" t="s">
        <v>962</v>
      </c>
      <c r="B1" s="4" t="s">
        <v>963</v>
      </c>
      <c r="C1" t="s">
        <v>1124</v>
      </c>
      <c r="D1" t="s">
        <v>2</v>
      </c>
      <c r="E1" t="s">
        <v>3</v>
      </c>
    </row>
    <row r="2" spans="1:5">
      <c r="A2" s="4">
        <v>1</v>
      </c>
      <c r="B2" s="4" t="s">
        <v>860</v>
      </c>
      <c r="C2">
        <v>1</v>
      </c>
    </row>
    <row r="3" spans="1:5">
      <c r="A3" s="4">
        <v>2</v>
      </c>
      <c r="B3" s="4" t="s">
        <v>861</v>
      </c>
      <c r="C3">
        <v>2</v>
      </c>
    </row>
    <row r="4" spans="1:5">
      <c r="A4" s="4">
        <v>3</v>
      </c>
      <c r="B4" s="4" t="s">
        <v>862</v>
      </c>
      <c r="C4">
        <v>3</v>
      </c>
    </row>
    <row r="5" spans="1:5">
      <c r="A5" s="4">
        <v>4</v>
      </c>
      <c r="B5" s="4" t="s">
        <v>863</v>
      </c>
      <c r="C5">
        <v>4</v>
      </c>
    </row>
    <row r="6" spans="1:5">
      <c r="A6" s="4">
        <v>5</v>
      </c>
      <c r="B6" s="4" t="s">
        <v>864</v>
      </c>
      <c r="C6">
        <v>5</v>
      </c>
    </row>
    <row r="7" spans="1:5">
      <c r="A7" s="4">
        <v>6</v>
      </c>
      <c r="B7" s="4" t="s">
        <v>865</v>
      </c>
      <c r="C7">
        <v>6</v>
      </c>
    </row>
    <row r="8" spans="1:5">
      <c r="A8" s="4">
        <v>7</v>
      </c>
      <c r="B8" s="4" t="s">
        <v>866</v>
      </c>
      <c r="C8">
        <v>7</v>
      </c>
    </row>
    <row r="9" spans="1:5">
      <c r="A9" s="4">
        <v>8</v>
      </c>
      <c r="B9" s="4" t="s">
        <v>595</v>
      </c>
      <c r="C9">
        <v>8</v>
      </c>
    </row>
    <row r="10" spans="1:5">
      <c r="A10" s="4">
        <v>9</v>
      </c>
      <c r="B10" s="4" t="s">
        <v>598</v>
      </c>
      <c r="C10">
        <v>9</v>
      </c>
    </row>
    <row r="11" spans="1:5">
      <c r="A11" s="4">
        <v>10</v>
      </c>
      <c r="B11" s="4" t="s">
        <v>867</v>
      </c>
      <c r="C11">
        <v>10</v>
      </c>
    </row>
    <row r="12" spans="1:5">
      <c r="A12" s="4">
        <v>11</v>
      </c>
      <c r="B12" s="4" t="s">
        <v>868</v>
      </c>
      <c r="C12">
        <v>11</v>
      </c>
    </row>
    <row r="13" spans="1:5">
      <c r="A13" s="4">
        <v>12</v>
      </c>
      <c r="B13" s="4" t="s">
        <v>680</v>
      </c>
      <c r="C13">
        <v>12</v>
      </c>
    </row>
    <row r="14" spans="1:5">
      <c r="A14" s="4">
        <v>13</v>
      </c>
      <c r="B14" s="4" t="s">
        <v>869</v>
      </c>
      <c r="C14">
        <v>13</v>
      </c>
    </row>
    <row r="15" spans="1:5">
      <c r="A15" s="4">
        <v>14</v>
      </c>
      <c r="B15" s="4" t="s">
        <v>786</v>
      </c>
      <c r="C15">
        <v>14</v>
      </c>
    </row>
    <row r="16" spans="1:5">
      <c r="A16" s="4">
        <v>15</v>
      </c>
      <c r="B16" s="4" t="s">
        <v>870</v>
      </c>
      <c r="C16">
        <v>15</v>
      </c>
    </row>
    <row r="17" spans="1:3">
      <c r="A17" s="4">
        <v>16</v>
      </c>
      <c r="B17" s="4" t="s">
        <v>871</v>
      </c>
      <c r="C17">
        <v>16</v>
      </c>
    </row>
    <row r="18" spans="1:3">
      <c r="A18" s="4">
        <v>17</v>
      </c>
      <c r="B18" s="4" t="s">
        <v>872</v>
      </c>
      <c r="C18">
        <v>17</v>
      </c>
    </row>
    <row r="19" spans="1:3">
      <c r="A19" s="4">
        <v>18</v>
      </c>
      <c r="B19" s="4" t="s">
        <v>873</v>
      </c>
      <c r="C19">
        <v>18</v>
      </c>
    </row>
    <row r="20" spans="1:3">
      <c r="A20" s="4">
        <v>19</v>
      </c>
      <c r="B20" s="4" t="s">
        <v>874</v>
      </c>
      <c r="C20">
        <v>19</v>
      </c>
    </row>
    <row r="21" spans="1:3">
      <c r="A21" s="4">
        <v>20</v>
      </c>
      <c r="B21" s="4" t="s">
        <v>875</v>
      </c>
      <c r="C21">
        <v>20</v>
      </c>
    </row>
    <row r="22" spans="1:3">
      <c r="A22" s="4">
        <v>21</v>
      </c>
      <c r="B22" s="4" t="s">
        <v>876</v>
      </c>
      <c r="C22">
        <v>21</v>
      </c>
    </row>
    <row r="23" spans="1:3">
      <c r="A23" s="4">
        <v>22</v>
      </c>
      <c r="B23" s="4" t="s">
        <v>877</v>
      </c>
      <c r="C23">
        <v>22</v>
      </c>
    </row>
    <row r="24" spans="1:3">
      <c r="A24" s="4">
        <v>23</v>
      </c>
      <c r="B24" s="4" t="s">
        <v>878</v>
      </c>
      <c r="C24">
        <v>23</v>
      </c>
    </row>
    <row r="25" spans="1:3">
      <c r="A25" s="4">
        <v>24</v>
      </c>
      <c r="B25" s="4" t="s">
        <v>879</v>
      </c>
      <c r="C25">
        <v>24</v>
      </c>
    </row>
    <row r="26" spans="1:3">
      <c r="A26" s="4">
        <v>25</v>
      </c>
      <c r="B26" s="4" t="s">
        <v>880</v>
      </c>
      <c r="C26">
        <v>25</v>
      </c>
    </row>
    <row r="27" spans="1:3">
      <c r="A27" s="4">
        <v>26</v>
      </c>
      <c r="B27" s="4" t="s">
        <v>450</v>
      </c>
      <c r="C27">
        <v>26</v>
      </c>
    </row>
    <row r="28" spans="1:3">
      <c r="A28" s="4">
        <v>27</v>
      </c>
      <c r="B28" s="4" t="s">
        <v>426</v>
      </c>
      <c r="C28">
        <v>27</v>
      </c>
    </row>
    <row r="29" spans="1:3">
      <c r="A29" s="4">
        <v>28</v>
      </c>
      <c r="B29" s="4" t="s">
        <v>881</v>
      </c>
      <c r="C29">
        <v>28</v>
      </c>
    </row>
    <row r="30" spans="1:3">
      <c r="A30" s="4">
        <v>29</v>
      </c>
      <c r="B30" s="4" t="s">
        <v>882</v>
      </c>
      <c r="C30">
        <v>29</v>
      </c>
    </row>
    <row r="31" spans="1:3">
      <c r="A31" s="4">
        <v>30</v>
      </c>
      <c r="B31" s="4" t="s">
        <v>883</v>
      </c>
      <c r="C31">
        <v>30</v>
      </c>
    </row>
    <row r="32" spans="1:3">
      <c r="A32" s="4">
        <v>31</v>
      </c>
      <c r="B32" s="4" t="s">
        <v>884</v>
      </c>
      <c r="C32">
        <v>31</v>
      </c>
    </row>
    <row r="33" spans="1:5">
      <c r="A33" s="4">
        <v>32</v>
      </c>
      <c r="B33" s="4" t="s">
        <v>885</v>
      </c>
      <c r="C33">
        <v>32</v>
      </c>
    </row>
    <row r="34" spans="1:5">
      <c r="A34" s="4">
        <v>33</v>
      </c>
      <c r="B34" s="4" t="s">
        <v>886</v>
      </c>
      <c r="C34">
        <v>33</v>
      </c>
    </row>
    <row r="35" spans="1:5">
      <c r="A35" s="4">
        <v>34</v>
      </c>
      <c r="B35" s="4" t="s">
        <v>887</v>
      </c>
      <c r="C35">
        <v>34</v>
      </c>
    </row>
    <row r="36" spans="1:5">
      <c r="A36" s="4">
        <v>35</v>
      </c>
      <c r="B36" s="4" t="s">
        <v>491</v>
      </c>
      <c r="C36">
        <v>35</v>
      </c>
    </row>
    <row r="37" spans="1:5">
      <c r="A37" s="4">
        <v>36</v>
      </c>
      <c r="B37" s="4" t="s">
        <v>888</v>
      </c>
      <c r="C37">
        <v>36</v>
      </c>
    </row>
    <row r="38" spans="1:5">
      <c r="A38" s="4">
        <v>37</v>
      </c>
      <c r="B38" s="4" t="s">
        <v>889</v>
      </c>
      <c r="C38">
        <v>37</v>
      </c>
    </row>
    <row r="39" spans="1:5">
      <c r="A39" s="4">
        <v>38</v>
      </c>
      <c r="B39" s="4" t="s">
        <v>890</v>
      </c>
      <c r="C39">
        <v>38</v>
      </c>
    </row>
    <row r="40" spans="1:5">
      <c r="A40" s="4">
        <v>39</v>
      </c>
      <c r="B40" s="4" t="s">
        <v>891</v>
      </c>
      <c r="C40">
        <v>39</v>
      </c>
    </row>
    <row r="41" spans="1:5">
      <c r="A41" s="4">
        <v>40</v>
      </c>
      <c r="B41" s="4" t="s">
        <v>892</v>
      </c>
      <c r="C41">
        <v>40</v>
      </c>
    </row>
    <row r="42" spans="1:5">
      <c r="A42" s="4">
        <v>41</v>
      </c>
      <c r="B42" s="4" t="s">
        <v>893</v>
      </c>
      <c r="C42">
        <v>41</v>
      </c>
    </row>
    <row r="43" spans="1:5">
      <c r="A43" s="4">
        <v>42</v>
      </c>
      <c r="B43" s="4" t="s">
        <v>894</v>
      </c>
      <c r="C43">
        <v>42</v>
      </c>
    </row>
    <row r="44" spans="1:5">
      <c r="A44" s="4">
        <v>43</v>
      </c>
      <c r="B44" s="4" t="s">
        <v>895</v>
      </c>
      <c r="C44">
        <v>43</v>
      </c>
      <c r="D44" t="s">
        <v>0</v>
      </c>
      <c r="E44" t="s">
        <v>1</v>
      </c>
    </row>
    <row r="45" spans="1:5">
      <c r="A45" s="4">
        <v>44</v>
      </c>
      <c r="B45" s="4" t="s">
        <v>896</v>
      </c>
      <c r="C45">
        <v>44</v>
      </c>
    </row>
    <row r="46" spans="1:5">
      <c r="A46" s="4">
        <v>45</v>
      </c>
      <c r="B46" s="4" t="s">
        <v>689</v>
      </c>
      <c r="C46">
        <v>45</v>
      </c>
    </row>
    <row r="47" spans="1:5">
      <c r="A47" s="4">
        <v>46</v>
      </c>
      <c r="B47" s="4" t="s">
        <v>897</v>
      </c>
      <c r="C47">
        <v>46</v>
      </c>
    </row>
    <row r="48" spans="1:5">
      <c r="A48" s="4">
        <v>47</v>
      </c>
      <c r="B48" s="4" t="s">
        <v>796</v>
      </c>
      <c r="C48">
        <v>47</v>
      </c>
    </row>
    <row r="49" spans="1:3">
      <c r="A49" s="4">
        <v>48</v>
      </c>
      <c r="B49" s="4" t="s">
        <v>898</v>
      </c>
      <c r="C49">
        <v>48</v>
      </c>
    </row>
    <row r="50" spans="1:3">
      <c r="A50" s="4">
        <v>49</v>
      </c>
      <c r="B50" s="4" t="s">
        <v>899</v>
      </c>
      <c r="C50">
        <v>49</v>
      </c>
    </row>
    <row r="51" spans="1:3">
      <c r="A51" s="4">
        <v>50</v>
      </c>
      <c r="B51" s="4" t="s">
        <v>900</v>
      </c>
      <c r="C51">
        <v>50</v>
      </c>
    </row>
    <row r="52" spans="1:3">
      <c r="A52" s="4">
        <v>51</v>
      </c>
      <c r="B52" s="4" t="s">
        <v>765</v>
      </c>
      <c r="C52">
        <v>51</v>
      </c>
    </row>
    <row r="53" spans="1:3">
      <c r="A53" s="4">
        <v>52</v>
      </c>
      <c r="B53" s="4" t="s">
        <v>809</v>
      </c>
      <c r="C53">
        <v>52</v>
      </c>
    </row>
    <row r="54" spans="1:3">
      <c r="A54" s="4">
        <v>53</v>
      </c>
      <c r="B54" s="4" t="s">
        <v>762</v>
      </c>
      <c r="C54">
        <v>53</v>
      </c>
    </row>
    <row r="55" spans="1:3">
      <c r="A55" s="4">
        <v>54</v>
      </c>
      <c r="B55" s="4" t="s">
        <v>901</v>
      </c>
      <c r="C55">
        <v>54</v>
      </c>
    </row>
    <row r="56" spans="1:3">
      <c r="A56" s="4">
        <v>55</v>
      </c>
      <c r="B56" s="4" t="s">
        <v>902</v>
      </c>
      <c r="C56">
        <v>55</v>
      </c>
    </row>
    <row r="57" spans="1:3">
      <c r="A57" s="4">
        <v>56</v>
      </c>
      <c r="B57" s="4" t="s">
        <v>903</v>
      </c>
      <c r="C57">
        <v>56</v>
      </c>
    </row>
    <row r="58" spans="1:3">
      <c r="A58" s="4">
        <v>57</v>
      </c>
      <c r="B58" s="4" t="s">
        <v>783</v>
      </c>
      <c r="C58">
        <v>57</v>
      </c>
    </row>
    <row r="59" spans="1:3">
      <c r="A59" s="4">
        <v>58</v>
      </c>
      <c r="B59" s="4" t="s">
        <v>774</v>
      </c>
      <c r="C59">
        <v>58</v>
      </c>
    </row>
    <row r="60" spans="1:3">
      <c r="A60" s="4">
        <v>59</v>
      </c>
      <c r="B60" s="4" t="s">
        <v>904</v>
      </c>
      <c r="C60">
        <v>59</v>
      </c>
    </row>
    <row r="61" spans="1:3">
      <c r="A61" s="4">
        <v>60</v>
      </c>
      <c r="B61" s="4" t="s">
        <v>813</v>
      </c>
      <c r="C61">
        <v>60</v>
      </c>
    </row>
    <row r="62" spans="1:3">
      <c r="A62" s="4">
        <v>61</v>
      </c>
      <c r="B62" s="4" t="s">
        <v>768</v>
      </c>
      <c r="C62">
        <v>61</v>
      </c>
    </row>
    <row r="63" spans="1:3">
      <c r="A63" s="4">
        <v>62</v>
      </c>
      <c r="B63" s="4" t="s">
        <v>816</v>
      </c>
      <c r="C63">
        <v>62</v>
      </c>
    </row>
    <row r="64" spans="1:3">
      <c r="A64" s="4">
        <v>63</v>
      </c>
      <c r="B64" s="4" t="s">
        <v>905</v>
      </c>
      <c r="C64">
        <v>63</v>
      </c>
    </row>
    <row r="65" spans="1:5">
      <c r="A65" s="4">
        <v>64</v>
      </c>
      <c r="B65" s="4" t="s">
        <v>821</v>
      </c>
      <c r="C65">
        <v>64</v>
      </c>
    </row>
    <row r="66" spans="1:5">
      <c r="A66" s="4">
        <v>65</v>
      </c>
      <c r="B66" s="4" t="s">
        <v>906</v>
      </c>
      <c r="C66">
        <v>65</v>
      </c>
    </row>
    <row r="67" spans="1:5">
      <c r="A67" s="4">
        <v>66</v>
      </c>
      <c r="B67" s="4" t="s">
        <v>907</v>
      </c>
      <c r="C67">
        <v>66</v>
      </c>
    </row>
    <row r="68" spans="1:5">
      <c r="A68" s="4">
        <v>67</v>
      </c>
      <c r="B68" s="4" t="s">
        <v>908</v>
      </c>
      <c r="C68">
        <v>67</v>
      </c>
    </row>
    <row r="69" spans="1:5">
      <c r="A69" s="4">
        <v>68</v>
      </c>
      <c r="B69" s="4" t="s">
        <v>909</v>
      </c>
      <c r="C69">
        <v>68</v>
      </c>
    </row>
    <row r="70" spans="1:5">
      <c r="A70" s="4">
        <v>69</v>
      </c>
      <c r="B70" s="4" t="s">
        <v>521</v>
      </c>
      <c r="C70">
        <v>69</v>
      </c>
    </row>
    <row r="71" spans="1:5">
      <c r="A71" s="4">
        <v>70</v>
      </c>
      <c r="B71" s="4" t="s">
        <v>910</v>
      </c>
      <c r="C71">
        <v>70</v>
      </c>
    </row>
    <row r="72" spans="1:5">
      <c r="A72" s="4">
        <v>71</v>
      </c>
      <c r="B72" s="4" t="s">
        <v>911</v>
      </c>
      <c r="C72">
        <v>71</v>
      </c>
    </row>
    <row r="73" spans="1:5">
      <c r="A73" s="4">
        <v>72</v>
      </c>
      <c r="B73" s="4" t="s">
        <v>717</v>
      </c>
      <c r="C73">
        <v>72</v>
      </c>
    </row>
    <row r="74" spans="1:5">
      <c r="A74" s="4">
        <v>73</v>
      </c>
      <c r="B74" s="4" t="s">
        <v>912</v>
      </c>
      <c r="C74">
        <v>73</v>
      </c>
    </row>
    <row r="75" spans="1:5">
      <c r="A75" s="4">
        <v>74</v>
      </c>
      <c r="B75" s="4" t="s">
        <v>913</v>
      </c>
      <c r="C75">
        <v>74</v>
      </c>
    </row>
    <row r="76" spans="1:5">
      <c r="A76" s="4">
        <v>75</v>
      </c>
      <c r="B76" s="4" t="s">
        <v>6</v>
      </c>
      <c r="C76">
        <v>75</v>
      </c>
    </row>
    <row r="77" spans="1:5">
      <c r="A77" s="4">
        <v>76</v>
      </c>
      <c r="B77" s="4" t="s">
        <v>5</v>
      </c>
      <c r="C77">
        <v>76</v>
      </c>
    </row>
    <row r="78" spans="1:5">
      <c r="A78" s="4">
        <v>77</v>
      </c>
      <c r="B78" s="4" t="s">
        <v>914</v>
      </c>
      <c r="C78">
        <v>77</v>
      </c>
    </row>
    <row r="79" spans="1:5">
      <c r="A79" s="4">
        <v>78</v>
      </c>
      <c r="B79" s="4" t="s">
        <v>915</v>
      </c>
      <c r="C79">
        <v>78</v>
      </c>
    </row>
    <row r="80" spans="1:5">
      <c r="A80" s="4">
        <v>79</v>
      </c>
      <c r="B80" s="4" t="s">
        <v>524</v>
      </c>
      <c r="C80">
        <v>79</v>
      </c>
      <c r="D80" t="s">
        <v>6</v>
      </c>
      <c r="E80" t="s">
        <v>7</v>
      </c>
    </row>
    <row r="81" spans="1:4">
      <c r="A81" s="4">
        <v>80</v>
      </c>
      <c r="B81" s="4" t="s">
        <v>916</v>
      </c>
      <c r="C81">
        <v>80</v>
      </c>
      <c r="D81" t="s">
        <v>5</v>
      </c>
    </row>
    <row r="82" spans="1:4">
      <c r="A82" s="4">
        <v>81</v>
      </c>
      <c r="B82" s="4" t="s">
        <v>836</v>
      </c>
      <c r="C82">
        <v>81</v>
      </c>
      <c r="D82" t="s">
        <v>8</v>
      </c>
    </row>
    <row r="83" spans="1:4">
      <c r="A83" s="4">
        <v>82</v>
      </c>
      <c r="B83" s="4" t="s">
        <v>917</v>
      </c>
      <c r="C83">
        <v>82</v>
      </c>
    </row>
    <row r="84" spans="1:4">
      <c r="A84" s="4">
        <v>83</v>
      </c>
      <c r="B84" s="4" t="s">
        <v>918</v>
      </c>
      <c r="C84">
        <v>83</v>
      </c>
    </row>
    <row r="85" spans="1:4">
      <c r="A85" s="4">
        <v>84</v>
      </c>
      <c r="B85" s="4" t="s">
        <v>919</v>
      </c>
      <c r="C85">
        <v>84</v>
      </c>
    </row>
    <row r="86" spans="1:4">
      <c r="A86" s="4">
        <v>85</v>
      </c>
      <c r="B86" s="4" t="s">
        <v>920</v>
      </c>
      <c r="C86">
        <v>85</v>
      </c>
    </row>
    <row r="87" spans="1:4">
      <c r="A87" s="4">
        <v>86</v>
      </c>
      <c r="B87" s="4" t="s">
        <v>921</v>
      </c>
      <c r="C87">
        <v>86</v>
      </c>
    </row>
    <row r="88" spans="1:4">
      <c r="A88" s="4">
        <v>87</v>
      </c>
      <c r="B88" s="4" t="s">
        <v>515</v>
      </c>
      <c r="C88">
        <v>87</v>
      </c>
    </row>
    <row r="89" spans="1:4">
      <c r="A89" s="4">
        <v>88</v>
      </c>
      <c r="B89" s="4" t="s">
        <v>922</v>
      </c>
      <c r="C89">
        <v>88</v>
      </c>
    </row>
    <row r="90" spans="1:4">
      <c r="A90" s="4">
        <v>89</v>
      </c>
      <c r="B90" s="4" t="s">
        <v>923</v>
      </c>
      <c r="C90">
        <v>89</v>
      </c>
    </row>
    <row r="91" spans="1:4">
      <c r="A91" s="4">
        <v>90</v>
      </c>
      <c r="B91" s="4" t="s">
        <v>924</v>
      </c>
      <c r="C91">
        <v>90</v>
      </c>
    </row>
    <row r="92" spans="1:4">
      <c r="A92" s="4">
        <v>91</v>
      </c>
      <c r="B92" s="4" t="s">
        <v>925</v>
      </c>
      <c r="C92">
        <v>91</v>
      </c>
    </row>
    <row r="93" spans="1:4">
      <c r="A93" s="4">
        <v>92</v>
      </c>
      <c r="B93" s="4" t="s">
        <v>926</v>
      </c>
      <c r="C93">
        <v>92</v>
      </c>
    </row>
    <row r="94" spans="1:4">
      <c r="A94" s="4">
        <v>93</v>
      </c>
      <c r="B94" s="4" t="s">
        <v>512</v>
      </c>
      <c r="C94">
        <v>93</v>
      </c>
    </row>
    <row r="95" spans="1:4">
      <c r="A95" s="4">
        <v>94</v>
      </c>
      <c r="B95" s="4" t="s">
        <v>927</v>
      </c>
      <c r="C95">
        <v>94</v>
      </c>
    </row>
    <row r="96" spans="1:4">
      <c r="A96" s="4">
        <v>95</v>
      </c>
      <c r="B96" s="4" t="s">
        <v>928</v>
      </c>
      <c r="C96">
        <v>95</v>
      </c>
    </row>
    <row r="97" spans="1:3">
      <c r="A97" s="4">
        <v>96</v>
      </c>
      <c r="B97" s="4" t="s">
        <v>929</v>
      </c>
      <c r="C97">
        <v>96</v>
      </c>
    </row>
    <row r="98" spans="1:3">
      <c r="A98" s="4">
        <v>97</v>
      </c>
      <c r="B98" s="4" t="s">
        <v>500</v>
      </c>
      <c r="C98">
        <v>97</v>
      </c>
    </row>
    <row r="99" spans="1:3">
      <c r="A99" s="4">
        <v>98</v>
      </c>
      <c r="B99" s="4" t="s">
        <v>435</v>
      </c>
      <c r="C99">
        <v>98</v>
      </c>
    </row>
    <row r="100" spans="1:3">
      <c r="A100" s="4">
        <v>99</v>
      </c>
      <c r="B100" s="4" t="s">
        <v>438</v>
      </c>
      <c r="C100">
        <v>99</v>
      </c>
    </row>
    <row r="101" spans="1:3">
      <c r="A101" s="4">
        <v>100</v>
      </c>
      <c r="B101" s="4" t="s">
        <v>432</v>
      </c>
      <c r="C101">
        <v>100</v>
      </c>
    </row>
    <row r="102" spans="1:3">
      <c r="A102" s="4">
        <v>101</v>
      </c>
      <c r="B102" s="4" t="s">
        <v>453</v>
      </c>
      <c r="C102">
        <v>101</v>
      </c>
    </row>
    <row r="103" spans="1:3">
      <c r="A103" s="4">
        <v>102</v>
      </c>
      <c r="B103" s="4" t="s">
        <v>930</v>
      </c>
      <c r="C103">
        <v>102</v>
      </c>
    </row>
    <row r="104" spans="1:3">
      <c r="A104" s="4">
        <v>103</v>
      </c>
      <c r="B104" s="4" t="s">
        <v>506</v>
      </c>
      <c r="C104">
        <v>103</v>
      </c>
    </row>
    <row r="105" spans="1:3">
      <c r="A105" s="4">
        <v>104</v>
      </c>
      <c r="B105" s="4" t="s">
        <v>931</v>
      </c>
      <c r="C105">
        <v>104</v>
      </c>
    </row>
    <row r="106" spans="1:3">
      <c r="A106" s="4">
        <v>105</v>
      </c>
      <c r="B106" s="4" t="s">
        <v>640</v>
      </c>
      <c r="C106">
        <v>105</v>
      </c>
    </row>
    <row r="107" spans="1:3">
      <c r="A107" s="4">
        <v>106</v>
      </c>
      <c r="B107" s="4" t="s">
        <v>932</v>
      </c>
      <c r="C107">
        <v>106</v>
      </c>
    </row>
    <row r="108" spans="1:3">
      <c r="A108" s="4">
        <v>107</v>
      </c>
      <c r="B108" s="4" t="s">
        <v>444</v>
      </c>
      <c r="C108">
        <v>107</v>
      </c>
    </row>
    <row r="109" spans="1:3">
      <c r="A109" s="4">
        <v>108</v>
      </c>
      <c r="B109" s="4" t="s">
        <v>933</v>
      </c>
      <c r="C109">
        <v>108</v>
      </c>
    </row>
    <row r="110" spans="1:3">
      <c r="A110" s="4">
        <v>109</v>
      </c>
      <c r="B110" s="4" t="s">
        <v>646</v>
      </c>
      <c r="C110">
        <v>109</v>
      </c>
    </row>
    <row r="111" spans="1:3">
      <c r="A111" s="4">
        <v>110</v>
      </c>
      <c r="B111" s="4" t="s">
        <v>480</v>
      </c>
      <c r="C111">
        <v>110</v>
      </c>
    </row>
    <row r="112" spans="1:3">
      <c r="A112" s="4">
        <v>111</v>
      </c>
      <c r="B112" s="4" t="s">
        <v>468</v>
      </c>
      <c r="C112">
        <v>111</v>
      </c>
    </row>
    <row r="113" spans="1:3">
      <c r="A113" s="4">
        <v>112</v>
      </c>
      <c r="B113" s="4" t="s">
        <v>934</v>
      </c>
      <c r="C113">
        <v>112</v>
      </c>
    </row>
    <row r="114" spans="1:3">
      <c r="A114" s="4">
        <v>113</v>
      </c>
      <c r="B114" s="4" t="s">
        <v>471</v>
      </c>
      <c r="C114">
        <v>113</v>
      </c>
    </row>
    <row r="115" spans="1:3">
      <c r="A115" s="4">
        <v>114</v>
      </c>
      <c r="B115" s="4" t="s">
        <v>441</v>
      </c>
      <c r="C115">
        <v>114</v>
      </c>
    </row>
    <row r="116" spans="1:3">
      <c r="A116" s="4">
        <v>115</v>
      </c>
      <c r="B116" s="4" t="s">
        <v>935</v>
      </c>
      <c r="C116">
        <v>115</v>
      </c>
    </row>
    <row r="117" spans="1:3">
      <c r="A117" s="4">
        <v>116</v>
      </c>
      <c r="B117" s="4" t="s">
        <v>474</v>
      </c>
      <c r="C117">
        <v>116</v>
      </c>
    </row>
    <row r="118" spans="1:3">
      <c r="A118" s="4">
        <v>117</v>
      </c>
      <c r="B118" s="4" t="s">
        <v>583</v>
      </c>
      <c r="C118">
        <v>117</v>
      </c>
    </row>
    <row r="119" spans="1:3">
      <c r="A119" s="4">
        <v>118</v>
      </c>
      <c r="B119" s="4" t="s">
        <v>649</v>
      </c>
      <c r="C119">
        <v>118</v>
      </c>
    </row>
    <row r="120" spans="1:3">
      <c r="A120" s="4">
        <v>119</v>
      </c>
      <c r="B120" s="4" t="s">
        <v>569</v>
      </c>
      <c r="C120">
        <v>119</v>
      </c>
    </row>
    <row r="121" spans="1:3">
      <c r="A121" s="4">
        <v>120</v>
      </c>
      <c r="B121" s="4" t="s">
        <v>477</v>
      </c>
      <c r="C121">
        <v>120</v>
      </c>
    </row>
    <row r="122" spans="1:3">
      <c r="A122" s="4">
        <v>121</v>
      </c>
      <c r="B122" s="4" t="s">
        <v>936</v>
      </c>
      <c r="C122">
        <v>121</v>
      </c>
    </row>
    <row r="123" spans="1:3">
      <c r="A123" s="4">
        <v>122</v>
      </c>
      <c r="B123" s="4" t="s">
        <v>654</v>
      </c>
      <c r="C123">
        <v>122</v>
      </c>
    </row>
    <row r="124" spans="1:3">
      <c r="A124" s="4">
        <v>123</v>
      </c>
      <c r="B124" s="4" t="s">
        <v>638</v>
      </c>
      <c r="C124">
        <v>123</v>
      </c>
    </row>
    <row r="125" spans="1:3">
      <c r="A125" s="4">
        <v>124</v>
      </c>
      <c r="B125" s="4" t="s">
        <v>937</v>
      </c>
      <c r="C125">
        <v>124</v>
      </c>
    </row>
    <row r="126" spans="1:3">
      <c r="A126" s="4">
        <v>125</v>
      </c>
      <c r="B126" s="4" t="s">
        <v>938</v>
      </c>
      <c r="C126">
        <v>125</v>
      </c>
    </row>
    <row r="127" spans="1:3">
      <c r="A127" s="4">
        <v>126</v>
      </c>
      <c r="B127" s="4" t="s">
        <v>939</v>
      </c>
      <c r="C127">
        <v>126</v>
      </c>
    </row>
    <row r="128" spans="1:3">
      <c r="A128" s="4">
        <v>127</v>
      </c>
      <c r="B128" s="4" t="s">
        <v>660</v>
      </c>
      <c r="C128">
        <v>127</v>
      </c>
    </row>
    <row r="129" spans="1:3">
      <c r="A129" s="4">
        <v>128</v>
      </c>
      <c r="B129" s="4" t="s">
        <v>662</v>
      </c>
      <c r="C129">
        <v>128</v>
      </c>
    </row>
    <row r="130" spans="1:3">
      <c r="A130" s="4">
        <v>129</v>
      </c>
      <c r="B130" s="4" t="s">
        <v>706</v>
      </c>
      <c r="C130">
        <v>129</v>
      </c>
    </row>
    <row r="131" spans="1:3">
      <c r="A131" s="4">
        <v>130</v>
      </c>
      <c r="B131" s="4" t="s">
        <v>572</v>
      </c>
      <c r="C131">
        <v>130</v>
      </c>
    </row>
    <row r="132" spans="1:3">
      <c r="A132" s="4">
        <v>131</v>
      </c>
      <c r="B132" s="4" t="s">
        <v>577</v>
      </c>
      <c r="C132">
        <v>131</v>
      </c>
    </row>
    <row r="133" spans="1:3">
      <c r="A133" s="4">
        <v>132</v>
      </c>
      <c r="B133" s="4" t="s">
        <v>940</v>
      </c>
      <c r="C133">
        <v>132</v>
      </c>
    </row>
    <row r="134" spans="1:3">
      <c r="A134" s="4">
        <v>133</v>
      </c>
      <c r="B134" s="4" t="s">
        <v>665</v>
      </c>
      <c r="C134">
        <v>133</v>
      </c>
    </row>
    <row r="135" spans="1:3">
      <c r="A135" s="4">
        <v>134</v>
      </c>
      <c r="B135" s="4" t="s">
        <v>941</v>
      </c>
      <c r="C135">
        <v>134</v>
      </c>
    </row>
    <row r="136" spans="1:3">
      <c r="A136" s="4">
        <v>135</v>
      </c>
      <c r="B136" s="4" t="s">
        <v>942</v>
      </c>
      <c r="C136">
        <v>135</v>
      </c>
    </row>
    <row r="137" spans="1:3">
      <c r="A137" s="4">
        <v>136</v>
      </c>
      <c r="B137" s="4" t="s">
        <v>943</v>
      </c>
      <c r="C137">
        <v>136</v>
      </c>
    </row>
    <row r="138" spans="1:3">
      <c r="A138" s="4">
        <v>137</v>
      </c>
      <c r="B138" s="4" t="s">
        <v>944</v>
      </c>
      <c r="C138">
        <v>137</v>
      </c>
    </row>
    <row r="139" spans="1:3">
      <c r="A139" s="4">
        <v>138</v>
      </c>
      <c r="B139" s="4" t="s">
        <v>945</v>
      </c>
      <c r="C139">
        <v>138</v>
      </c>
    </row>
    <row r="140" spans="1:3">
      <c r="A140" s="4">
        <v>139</v>
      </c>
      <c r="B140" s="4" t="s">
        <v>613</v>
      </c>
      <c r="C140">
        <v>139</v>
      </c>
    </row>
    <row r="141" spans="1:3">
      <c r="A141" s="4">
        <v>140</v>
      </c>
      <c r="B141" s="4" t="s">
        <v>946</v>
      </c>
      <c r="C141">
        <v>140</v>
      </c>
    </row>
    <row r="142" spans="1:3">
      <c r="A142" s="4">
        <v>141</v>
      </c>
      <c r="B142" s="4" t="s">
        <v>554</v>
      </c>
      <c r="C142">
        <v>141</v>
      </c>
    </row>
    <row r="143" spans="1:3">
      <c r="A143" s="4">
        <v>142</v>
      </c>
      <c r="B143" s="4" t="s">
        <v>563</v>
      </c>
      <c r="C143">
        <v>142</v>
      </c>
    </row>
    <row r="144" spans="1:3">
      <c r="A144" s="4">
        <v>143</v>
      </c>
      <c r="B144" s="4" t="s">
        <v>560</v>
      </c>
      <c r="C144">
        <v>143</v>
      </c>
    </row>
    <row r="145" spans="1:4">
      <c r="A145" s="4">
        <v>144</v>
      </c>
      <c r="B145" s="4" t="s">
        <v>551</v>
      </c>
      <c r="C145">
        <v>144</v>
      </c>
      <c r="D145" t="s">
        <v>4</v>
      </c>
    </row>
    <row r="146" spans="1:4">
      <c r="A146" s="4">
        <v>145</v>
      </c>
      <c r="B146" s="4" t="s">
        <v>557</v>
      </c>
      <c r="C146">
        <v>145</v>
      </c>
    </row>
    <row r="147" spans="1:4">
      <c r="A147" s="4">
        <v>146</v>
      </c>
      <c r="B147" s="4" t="s">
        <v>947</v>
      </c>
      <c r="C147">
        <v>146</v>
      </c>
    </row>
    <row r="148" spans="1:4">
      <c r="A148" s="4">
        <v>147</v>
      </c>
      <c r="B148" s="4" t="s">
        <v>618</v>
      </c>
      <c r="C148">
        <v>147</v>
      </c>
    </row>
    <row r="149" spans="1:4">
      <c r="A149" s="4">
        <v>148</v>
      </c>
      <c r="B149" s="4" t="s">
        <v>948</v>
      </c>
      <c r="C149">
        <v>148</v>
      </c>
    </row>
    <row r="150" spans="1:4">
      <c r="A150" s="4">
        <v>149</v>
      </c>
      <c r="B150" s="4" t="s">
        <v>621</v>
      </c>
      <c r="C150">
        <v>149</v>
      </c>
    </row>
    <row r="151" spans="1:4">
      <c r="A151" s="4">
        <v>150</v>
      </c>
      <c r="B151" s="4" t="s">
        <v>949</v>
      </c>
      <c r="C151">
        <v>150</v>
      </c>
    </row>
    <row r="152" spans="1:4">
      <c r="A152" s="4">
        <v>151</v>
      </c>
      <c r="B152" s="4" t="s">
        <v>950</v>
      </c>
      <c r="C152">
        <v>151</v>
      </c>
    </row>
    <row r="153" spans="1:4">
      <c r="A153" s="4">
        <v>152</v>
      </c>
      <c r="B153" s="4" t="s">
        <v>951</v>
      </c>
      <c r="C153">
        <v>152</v>
      </c>
    </row>
    <row r="154" spans="1:4">
      <c r="A154" s="4">
        <v>153</v>
      </c>
      <c r="B154" s="4" t="s">
        <v>952</v>
      </c>
      <c r="C154">
        <v>153</v>
      </c>
    </row>
    <row r="155" spans="1:4">
      <c r="A155" s="4">
        <v>154</v>
      </c>
      <c r="B155" s="4" t="s">
        <v>545</v>
      </c>
      <c r="C155">
        <v>154</v>
      </c>
    </row>
    <row r="156" spans="1:4">
      <c r="A156" s="4">
        <v>155</v>
      </c>
      <c r="B156" s="4" t="s">
        <v>953</v>
      </c>
      <c r="C156">
        <v>155</v>
      </c>
    </row>
    <row r="157" spans="1:4">
      <c r="A157" s="4">
        <v>156</v>
      </c>
      <c r="B157" s="4" t="s">
        <v>954</v>
      </c>
      <c r="C157">
        <v>156</v>
      </c>
    </row>
    <row r="158" spans="1:4">
      <c r="A158" s="4"/>
      <c r="B158" s="4"/>
    </row>
  </sheetData>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dimension ref="A1:J157"/>
  <sheetViews>
    <sheetView workbookViewId="0">
      <selection activeCell="B35" sqref="B35"/>
    </sheetView>
  </sheetViews>
  <sheetFormatPr baseColWidth="10" defaultRowHeight="14.4"/>
  <cols>
    <col min="1" max="1" width="11.44140625" style="5"/>
    <col min="2" max="2" width="26.6640625" style="5" customWidth="1"/>
    <col min="3" max="3" width="9.33203125" customWidth="1"/>
    <col min="6" max="6" width="52.44140625" customWidth="1"/>
    <col min="8" max="8" width="67.109375" customWidth="1"/>
    <col min="10" max="10" width="64.88671875" customWidth="1"/>
  </cols>
  <sheetData>
    <row r="1" spans="1:8">
      <c r="C1" s="4" t="s">
        <v>969</v>
      </c>
      <c r="D1" s="4" t="s">
        <v>966</v>
      </c>
      <c r="E1" s="4" t="s">
        <v>965</v>
      </c>
      <c r="F1" s="4" t="s">
        <v>967</v>
      </c>
      <c r="G1" s="4" t="s">
        <v>962</v>
      </c>
      <c r="H1" s="4" t="s">
        <v>968</v>
      </c>
    </row>
    <row r="2" spans="1:8">
      <c r="A2" s="6">
        <v>20</v>
      </c>
      <c r="B2" s="6" t="s">
        <v>875</v>
      </c>
      <c r="C2" s="4">
        <v>20</v>
      </c>
      <c r="D2" t="s">
        <v>482</v>
      </c>
      <c r="E2" t="s">
        <v>481</v>
      </c>
      <c r="F2" t="s">
        <v>483</v>
      </c>
      <c r="G2" s="4">
        <v>78</v>
      </c>
      <c r="H2" s="4" t="s">
        <v>915</v>
      </c>
    </row>
    <row r="3" spans="1:8">
      <c r="A3" s="6">
        <v>32</v>
      </c>
      <c r="B3" s="6" t="s">
        <v>885</v>
      </c>
      <c r="C3" s="4">
        <v>32</v>
      </c>
      <c r="D3" t="s">
        <v>517</v>
      </c>
      <c r="E3" t="s">
        <v>516</v>
      </c>
      <c r="F3" t="s">
        <v>518</v>
      </c>
      <c r="G3" s="4">
        <v>88</v>
      </c>
      <c r="H3" s="4" t="s">
        <v>922</v>
      </c>
    </row>
    <row r="4" spans="1:8">
      <c r="A4" s="6">
        <v>144</v>
      </c>
      <c r="B4" s="6" t="s">
        <v>551</v>
      </c>
      <c r="C4" s="4">
        <v>144</v>
      </c>
      <c r="D4" t="s">
        <v>832</v>
      </c>
      <c r="E4" t="s">
        <v>831</v>
      </c>
      <c r="F4" t="s">
        <v>833</v>
      </c>
      <c r="G4" s="4">
        <v>75</v>
      </c>
      <c r="H4" s="4" t="s">
        <v>6</v>
      </c>
    </row>
    <row r="5" spans="1:8">
      <c r="A5" s="6">
        <v>121</v>
      </c>
      <c r="B5" s="6" t="s">
        <v>936</v>
      </c>
      <c r="C5" s="4">
        <v>121</v>
      </c>
      <c r="D5" t="s">
        <v>773</v>
      </c>
      <c r="E5" t="s">
        <v>772</v>
      </c>
      <c r="F5" t="s">
        <v>774</v>
      </c>
      <c r="G5" s="4">
        <v>58</v>
      </c>
      <c r="H5" s="4" t="s">
        <v>774</v>
      </c>
    </row>
    <row r="6" spans="1:8">
      <c r="A6" s="6">
        <v>141</v>
      </c>
      <c r="B6" s="6" t="s">
        <v>554</v>
      </c>
      <c r="C6" s="4">
        <v>141</v>
      </c>
      <c r="D6" t="s">
        <v>823</v>
      </c>
      <c r="E6" t="s">
        <v>822</v>
      </c>
      <c r="F6" t="s">
        <v>824</v>
      </c>
      <c r="G6" s="4">
        <v>65</v>
      </c>
      <c r="H6" s="4" t="s">
        <v>906</v>
      </c>
    </row>
    <row r="7" spans="1:8">
      <c r="A7" s="6">
        <v>57</v>
      </c>
      <c r="B7" s="6" t="s">
        <v>783</v>
      </c>
      <c r="C7" s="4">
        <v>57</v>
      </c>
      <c r="D7" t="s">
        <v>591</v>
      </c>
      <c r="E7" t="s">
        <v>590</v>
      </c>
      <c r="F7" t="s">
        <v>592</v>
      </c>
      <c r="G7" s="4">
        <v>6</v>
      </c>
      <c r="H7" s="4" t="s">
        <v>865</v>
      </c>
    </row>
    <row r="8" spans="1:8">
      <c r="A8" s="6">
        <v>61</v>
      </c>
      <c r="B8" s="6" t="s">
        <v>768</v>
      </c>
      <c r="C8" s="4">
        <v>61</v>
      </c>
      <c r="D8" t="s">
        <v>603</v>
      </c>
      <c r="E8" t="s">
        <v>602</v>
      </c>
      <c r="F8" t="s">
        <v>604</v>
      </c>
      <c r="G8" s="4">
        <v>17</v>
      </c>
      <c r="H8" s="4" t="s">
        <v>872</v>
      </c>
    </row>
    <row r="9" spans="1:8">
      <c r="A9" s="6">
        <v>9</v>
      </c>
      <c r="B9" s="6" t="s">
        <v>598</v>
      </c>
      <c r="C9" s="4">
        <v>9</v>
      </c>
      <c r="D9" t="s">
        <v>449</v>
      </c>
      <c r="E9" t="s">
        <v>448</v>
      </c>
      <c r="F9" t="s">
        <v>450</v>
      </c>
      <c r="G9" s="4">
        <v>26</v>
      </c>
      <c r="H9" s="4" t="s">
        <v>450</v>
      </c>
    </row>
    <row r="10" spans="1:8">
      <c r="A10" s="6">
        <v>133</v>
      </c>
      <c r="B10" s="6" t="s">
        <v>665</v>
      </c>
      <c r="C10" s="4">
        <v>133</v>
      </c>
      <c r="D10" t="s">
        <v>798</v>
      </c>
      <c r="E10" t="s">
        <v>803</v>
      </c>
      <c r="F10" t="s">
        <v>804</v>
      </c>
      <c r="G10" s="4">
        <v>50</v>
      </c>
      <c r="H10" s="4" t="s">
        <v>900</v>
      </c>
    </row>
    <row r="11" spans="1:8">
      <c r="A11" s="6">
        <v>128</v>
      </c>
      <c r="B11" s="6" t="s">
        <v>662</v>
      </c>
      <c r="C11" s="4">
        <v>128</v>
      </c>
      <c r="D11" t="s">
        <v>791</v>
      </c>
      <c r="E11" t="s">
        <v>790</v>
      </c>
      <c r="F11" t="s">
        <v>792</v>
      </c>
      <c r="G11" s="4">
        <v>33</v>
      </c>
      <c r="H11" s="4" t="s">
        <v>886</v>
      </c>
    </row>
    <row r="12" spans="1:8">
      <c r="A12" s="6">
        <v>122</v>
      </c>
      <c r="B12" s="6" t="s">
        <v>654</v>
      </c>
      <c r="C12" s="4">
        <v>122</v>
      </c>
      <c r="D12" t="s">
        <v>776</v>
      </c>
      <c r="E12" t="s">
        <v>775</v>
      </c>
      <c r="F12" t="s">
        <v>777</v>
      </c>
      <c r="G12" s="4">
        <v>68</v>
      </c>
      <c r="H12" s="4" t="s">
        <v>909</v>
      </c>
    </row>
    <row r="13" spans="1:8">
      <c r="A13" s="6">
        <v>53</v>
      </c>
      <c r="B13" s="6" t="s">
        <v>762</v>
      </c>
      <c r="C13" s="4">
        <v>53</v>
      </c>
      <c r="D13" t="s">
        <v>579</v>
      </c>
      <c r="E13" t="s">
        <v>578</v>
      </c>
      <c r="F13" t="s">
        <v>580</v>
      </c>
      <c r="G13" s="4">
        <v>134</v>
      </c>
      <c r="H13" s="4" t="s">
        <v>941</v>
      </c>
    </row>
    <row r="14" spans="1:8">
      <c r="A14" s="6">
        <v>74</v>
      </c>
      <c r="B14" s="6" t="s">
        <v>913</v>
      </c>
      <c r="C14" s="4">
        <v>74</v>
      </c>
      <c r="D14" t="s">
        <v>639</v>
      </c>
      <c r="E14" t="s">
        <v>614</v>
      </c>
      <c r="F14" t="s">
        <v>640</v>
      </c>
      <c r="G14" s="4">
        <v>105</v>
      </c>
      <c r="H14" s="4" t="s">
        <v>640</v>
      </c>
    </row>
    <row r="15" spans="1:8">
      <c r="A15" s="6">
        <v>59</v>
      </c>
      <c r="B15" s="6" t="s">
        <v>904</v>
      </c>
      <c r="C15" s="4">
        <v>59</v>
      </c>
      <c r="D15" t="s">
        <v>597</v>
      </c>
      <c r="E15" t="s">
        <v>596</v>
      </c>
      <c r="F15" t="s">
        <v>598</v>
      </c>
      <c r="G15" s="4">
        <v>9</v>
      </c>
      <c r="H15" s="4" t="s">
        <v>598</v>
      </c>
    </row>
    <row r="16" spans="1:8">
      <c r="A16" s="6">
        <v>111</v>
      </c>
      <c r="B16" s="6" t="s">
        <v>468</v>
      </c>
      <c r="C16" s="4">
        <v>111</v>
      </c>
      <c r="D16" s="1" t="s">
        <v>744</v>
      </c>
      <c r="E16" t="s">
        <v>743</v>
      </c>
      <c r="F16" t="s">
        <v>745</v>
      </c>
    </row>
    <row r="17" spans="1:8">
      <c r="A17" s="6">
        <v>6</v>
      </c>
      <c r="B17" s="6" t="s">
        <v>865</v>
      </c>
      <c r="C17" s="4">
        <v>6</v>
      </c>
      <c r="D17" t="s">
        <v>440</v>
      </c>
      <c r="E17" t="s">
        <v>439</v>
      </c>
      <c r="F17" t="s">
        <v>441</v>
      </c>
      <c r="G17" s="4">
        <v>114</v>
      </c>
      <c r="H17" s="4" t="s">
        <v>441</v>
      </c>
    </row>
    <row r="18" spans="1:8">
      <c r="A18" s="6">
        <v>28</v>
      </c>
      <c r="B18" s="6" t="s">
        <v>881</v>
      </c>
      <c r="C18" s="4">
        <v>28</v>
      </c>
      <c r="D18" t="s">
        <v>505</v>
      </c>
      <c r="E18" t="s">
        <v>504</v>
      </c>
      <c r="F18" t="s">
        <v>506</v>
      </c>
      <c r="G18" s="4">
        <v>103</v>
      </c>
      <c r="H18" s="4" t="s">
        <v>506</v>
      </c>
    </row>
    <row r="19" spans="1:8">
      <c r="A19" s="6">
        <v>87</v>
      </c>
      <c r="B19" s="6" t="s">
        <v>515</v>
      </c>
      <c r="C19" s="4">
        <v>87</v>
      </c>
      <c r="D19" t="s">
        <v>676</v>
      </c>
      <c r="E19" t="s">
        <v>675</v>
      </c>
      <c r="F19" t="s">
        <v>677</v>
      </c>
      <c r="G19" s="4">
        <v>96</v>
      </c>
      <c r="H19" s="4" t="s">
        <v>929</v>
      </c>
    </row>
    <row r="20" spans="1:8">
      <c r="A20" s="6">
        <v>44</v>
      </c>
      <c r="B20" s="6" t="s">
        <v>896</v>
      </c>
      <c r="C20" s="4">
        <v>44</v>
      </c>
      <c r="D20" t="s">
        <v>553</v>
      </c>
      <c r="E20" t="s">
        <v>552</v>
      </c>
      <c r="F20" t="s">
        <v>554</v>
      </c>
      <c r="G20" s="4">
        <v>141</v>
      </c>
      <c r="H20" s="4" t="s">
        <v>554</v>
      </c>
    </row>
    <row r="21" spans="1:8">
      <c r="A21" s="6">
        <v>75</v>
      </c>
      <c r="B21" s="6" t="s">
        <v>6</v>
      </c>
      <c r="C21" s="4">
        <v>75</v>
      </c>
      <c r="D21" t="s">
        <v>642</v>
      </c>
      <c r="E21" t="s">
        <v>641</v>
      </c>
      <c r="F21" t="s">
        <v>643</v>
      </c>
      <c r="G21" s="4">
        <v>106</v>
      </c>
      <c r="H21" s="4" t="s">
        <v>932</v>
      </c>
    </row>
    <row r="22" spans="1:8">
      <c r="A22" s="6">
        <v>26</v>
      </c>
      <c r="B22" s="6" t="s">
        <v>450</v>
      </c>
      <c r="C22" s="4">
        <v>26</v>
      </c>
      <c r="D22" t="s">
        <v>499</v>
      </c>
      <c r="E22" t="s">
        <v>498</v>
      </c>
      <c r="F22" t="s">
        <v>500</v>
      </c>
      <c r="G22" s="4">
        <v>97</v>
      </c>
      <c r="H22" s="4" t="s">
        <v>500</v>
      </c>
    </row>
    <row r="23" spans="1:8">
      <c r="A23" s="6">
        <v>71</v>
      </c>
      <c r="B23" s="6" t="s">
        <v>911</v>
      </c>
      <c r="C23" s="4">
        <v>71</v>
      </c>
      <c r="D23" t="s">
        <v>632</v>
      </c>
      <c r="E23" t="s">
        <v>631</v>
      </c>
      <c r="F23" t="s">
        <v>633</v>
      </c>
      <c r="G23" s="4">
        <v>104</v>
      </c>
      <c r="H23" s="4" t="s">
        <v>931</v>
      </c>
    </row>
    <row r="24" spans="1:8">
      <c r="A24" s="6">
        <v>8</v>
      </c>
      <c r="B24" s="6" t="s">
        <v>595</v>
      </c>
      <c r="C24" s="4">
        <v>8</v>
      </c>
      <c r="D24" t="s">
        <v>446</v>
      </c>
      <c r="E24" t="s">
        <v>445</v>
      </c>
      <c r="F24" t="s">
        <v>447</v>
      </c>
      <c r="G24" s="4">
        <v>24</v>
      </c>
      <c r="H24" s="4" t="s">
        <v>879</v>
      </c>
    </row>
    <row r="25" spans="1:8">
      <c r="A25" s="6">
        <v>136</v>
      </c>
      <c r="B25" s="6" t="s">
        <v>943</v>
      </c>
      <c r="C25" s="4">
        <v>136</v>
      </c>
      <c r="D25" t="s">
        <v>606</v>
      </c>
      <c r="E25" t="s">
        <v>800</v>
      </c>
      <c r="F25" t="s">
        <v>810</v>
      </c>
      <c r="G25" s="4">
        <v>55</v>
      </c>
      <c r="H25" s="4" t="s">
        <v>902</v>
      </c>
    </row>
    <row r="26" spans="1:8">
      <c r="A26" s="6">
        <v>105</v>
      </c>
      <c r="B26" s="6" t="s">
        <v>640</v>
      </c>
      <c r="C26" s="4">
        <v>105</v>
      </c>
      <c r="D26" t="s">
        <v>728</v>
      </c>
      <c r="E26" t="s">
        <v>727</v>
      </c>
      <c r="F26" t="s">
        <v>729</v>
      </c>
      <c r="G26" s="4">
        <v>59</v>
      </c>
      <c r="H26" s="4" t="s">
        <v>904</v>
      </c>
    </row>
    <row r="27" spans="1:8">
      <c r="A27" s="6">
        <v>38</v>
      </c>
      <c r="B27" s="6" t="s">
        <v>890</v>
      </c>
      <c r="C27" s="4">
        <v>38</v>
      </c>
      <c r="D27" t="s">
        <v>535</v>
      </c>
      <c r="E27" t="s">
        <v>534</v>
      </c>
      <c r="F27" t="s">
        <v>536</v>
      </c>
      <c r="G27" s="4">
        <v>18</v>
      </c>
      <c r="H27" s="4" t="s">
        <v>873</v>
      </c>
    </row>
    <row r="28" spans="1:8">
      <c r="A28" s="6">
        <v>54</v>
      </c>
      <c r="B28" s="6" t="s">
        <v>901</v>
      </c>
      <c r="C28" s="4">
        <v>54</v>
      </c>
      <c r="D28" t="s">
        <v>582</v>
      </c>
      <c r="E28" t="s">
        <v>581</v>
      </c>
      <c r="F28" t="s">
        <v>583</v>
      </c>
      <c r="G28" s="4">
        <v>117</v>
      </c>
      <c r="H28" s="4" t="s">
        <v>583</v>
      </c>
    </row>
    <row r="29" spans="1:8">
      <c r="A29" s="6">
        <v>101</v>
      </c>
      <c r="B29" s="6" t="s">
        <v>453</v>
      </c>
      <c r="C29" s="4">
        <v>101</v>
      </c>
      <c r="D29" t="s">
        <v>716</v>
      </c>
      <c r="E29" t="s">
        <v>715</v>
      </c>
      <c r="F29" t="s">
        <v>717</v>
      </c>
      <c r="G29" s="4">
        <v>72</v>
      </c>
      <c r="H29" s="4" t="s">
        <v>717</v>
      </c>
    </row>
    <row r="30" spans="1:8">
      <c r="A30" s="6">
        <v>138</v>
      </c>
      <c r="B30" s="6" t="s">
        <v>945</v>
      </c>
      <c r="C30" s="4">
        <v>138</v>
      </c>
      <c r="D30" t="s">
        <v>815</v>
      </c>
      <c r="E30" t="s">
        <v>814</v>
      </c>
      <c r="F30" t="s">
        <v>816</v>
      </c>
      <c r="G30" s="4">
        <v>62</v>
      </c>
      <c r="H30" s="4" t="s">
        <v>816</v>
      </c>
    </row>
    <row r="31" spans="1:8">
      <c r="A31" s="6">
        <v>35</v>
      </c>
      <c r="B31" s="6" t="s">
        <v>491</v>
      </c>
      <c r="C31" s="4">
        <v>35</v>
      </c>
      <c r="D31" t="s">
        <v>526</v>
      </c>
      <c r="E31" t="s">
        <v>525</v>
      </c>
      <c r="F31" t="s">
        <v>527</v>
      </c>
      <c r="G31" s="4">
        <v>80</v>
      </c>
      <c r="H31" s="4" t="s">
        <v>916</v>
      </c>
    </row>
    <row r="32" spans="1:8">
      <c r="A32" s="6">
        <v>21</v>
      </c>
      <c r="B32" s="6" t="s">
        <v>876</v>
      </c>
      <c r="C32" s="4">
        <v>21</v>
      </c>
      <c r="D32" t="s">
        <v>485</v>
      </c>
      <c r="E32" t="s">
        <v>484</v>
      </c>
      <c r="F32" t="s">
        <v>5</v>
      </c>
      <c r="G32" s="4">
        <v>76</v>
      </c>
      <c r="H32" s="4" t="s">
        <v>5</v>
      </c>
    </row>
    <row r="33" spans="1:8">
      <c r="A33" s="6">
        <v>12</v>
      </c>
      <c r="B33" s="6" t="s">
        <v>680</v>
      </c>
      <c r="C33" s="4">
        <v>12</v>
      </c>
      <c r="D33" t="s">
        <v>458</v>
      </c>
      <c r="E33" t="s">
        <v>457</v>
      </c>
      <c r="F33" t="s">
        <v>459</v>
      </c>
      <c r="G33" s="4">
        <v>28</v>
      </c>
      <c r="H33" s="4" t="s">
        <v>881</v>
      </c>
    </row>
    <row r="34" spans="1:8">
      <c r="A34" s="6">
        <v>140</v>
      </c>
      <c r="B34" s="6" t="s">
        <v>946</v>
      </c>
      <c r="C34" s="4">
        <v>140</v>
      </c>
      <c r="D34" t="s">
        <v>820</v>
      </c>
      <c r="E34" t="s">
        <v>819</v>
      </c>
      <c r="F34" t="s">
        <v>821</v>
      </c>
      <c r="G34" s="4">
        <v>64</v>
      </c>
      <c r="H34" s="4" t="s">
        <v>821</v>
      </c>
    </row>
    <row r="35" spans="1:8">
      <c r="A35" s="6">
        <v>82</v>
      </c>
      <c r="B35" s="6" t="s">
        <v>917</v>
      </c>
      <c r="C35" s="4">
        <v>82</v>
      </c>
      <c r="D35" t="s">
        <v>639</v>
      </c>
      <c r="E35" t="s">
        <v>661</v>
      </c>
      <c r="F35" t="s">
        <v>662</v>
      </c>
      <c r="G35" s="4">
        <v>128</v>
      </c>
      <c r="H35" s="4" t="s">
        <v>662</v>
      </c>
    </row>
    <row r="36" spans="1:8">
      <c r="A36" s="6">
        <v>97</v>
      </c>
      <c r="B36" s="6" t="s">
        <v>500</v>
      </c>
      <c r="C36" s="4">
        <v>97</v>
      </c>
      <c r="D36" t="s">
        <v>705</v>
      </c>
      <c r="E36" t="s">
        <v>704</v>
      </c>
      <c r="F36" t="s">
        <v>706</v>
      </c>
      <c r="G36" s="4">
        <v>129</v>
      </c>
      <c r="H36" s="4" t="s">
        <v>706</v>
      </c>
    </row>
    <row r="37" spans="1:8">
      <c r="A37" s="6">
        <v>149</v>
      </c>
      <c r="B37" s="6" t="s">
        <v>621</v>
      </c>
      <c r="C37" s="4">
        <v>149</v>
      </c>
      <c r="D37" t="s">
        <v>846</v>
      </c>
      <c r="E37" t="s">
        <v>845</v>
      </c>
      <c r="F37" t="s">
        <v>847</v>
      </c>
      <c r="G37" s="4">
        <v>151</v>
      </c>
      <c r="H37" s="4" t="s">
        <v>950</v>
      </c>
    </row>
    <row r="38" spans="1:8">
      <c r="A38" s="6">
        <v>120</v>
      </c>
      <c r="B38" s="6" t="s">
        <v>477</v>
      </c>
      <c r="C38" s="4">
        <v>120</v>
      </c>
      <c r="D38" t="s">
        <v>770</v>
      </c>
      <c r="E38" t="s">
        <v>769</v>
      </c>
      <c r="F38" t="s">
        <v>771</v>
      </c>
      <c r="G38" s="4">
        <v>63</v>
      </c>
      <c r="H38" s="4" t="s">
        <v>905</v>
      </c>
    </row>
    <row r="39" spans="1:8">
      <c r="A39" s="6">
        <v>51</v>
      </c>
      <c r="B39" s="6" t="s">
        <v>765</v>
      </c>
      <c r="C39" s="4">
        <v>51</v>
      </c>
      <c r="D39" t="s">
        <v>574</v>
      </c>
      <c r="E39" t="s">
        <v>573</v>
      </c>
      <c r="F39" t="s">
        <v>575</v>
      </c>
      <c r="G39" s="4">
        <v>132</v>
      </c>
      <c r="H39" s="4" t="s">
        <v>940</v>
      </c>
    </row>
    <row r="40" spans="1:8">
      <c r="A40" s="6">
        <v>11</v>
      </c>
      <c r="B40" s="6" t="s">
        <v>868</v>
      </c>
      <c r="C40" s="4">
        <v>11</v>
      </c>
      <c r="D40" t="s">
        <v>455</v>
      </c>
      <c r="E40" t="s">
        <v>454</v>
      </c>
      <c r="F40" t="s">
        <v>456</v>
      </c>
      <c r="G40" s="4">
        <v>29</v>
      </c>
      <c r="H40" s="4" t="s">
        <v>882</v>
      </c>
    </row>
    <row r="41" spans="1:8">
      <c r="A41" s="6">
        <v>41</v>
      </c>
      <c r="B41" s="6" t="s">
        <v>893</v>
      </c>
      <c r="C41" s="4">
        <v>41</v>
      </c>
      <c r="D41" t="s">
        <v>544</v>
      </c>
      <c r="E41" t="s">
        <v>543</v>
      </c>
      <c r="F41" t="s">
        <v>545</v>
      </c>
      <c r="G41" s="4">
        <v>154</v>
      </c>
      <c r="H41" s="4" t="s">
        <v>545</v>
      </c>
    </row>
    <row r="42" spans="1:8">
      <c r="A42" s="6">
        <v>42</v>
      </c>
      <c r="B42" s="6" t="s">
        <v>894</v>
      </c>
      <c r="C42" s="4">
        <v>42</v>
      </c>
      <c r="D42" t="s">
        <v>547</v>
      </c>
      <c r="E42" t="s">
        <v>546</v>
      </c>
      <c r="F42" t="s">
        <v>548</v>
      </c>
      <c r="G42" s="4">
        <v>155</v>
      </c>
      <c r="H42" s="4" t="s">
        <v>953</v>
      </c>
    </row>
    <row r="43" spans="1:8">
      <c r="A43" s="6">
        <v>36</v>
      </c>
      <c r="B43" s="6" t="s">
        <v>888</v>
      </c>
      <c r="C43" s="4">
        <v>36</v>
      </c>
      <c r="D43" t="s">
        <v>529</v>
      </c>
      <c r="E43" t="s">
        <v>528</v>
      </c>
      <c r="F43" t="s">
        <v>530</v>
      </c>
      <c r="G43" s="4">
        <v>7</v>
      </c>
      <c r="H43" s="4" t="s">
        <v>866</v>
      </c>
    </row>
    <row r="44" spans="1:8">
      <c r="A44" s="6">
        <v>107</v>
      </c>
      <c r="B44" s="6" t="s">
        <v>444</v>
      </c>
      <c r="C44" s="4">
        <v>107</v>
      </c>
      <c r="D44" t="s">
        <v>734</v>
      </c>
      <c r="E44" t="s">
        <v>733</v>
      </c>
      <c r="F44" t="s">
        <v>735</v>
      </c>
      <c r="G44" s="4">
        <v>89</v>
      </c>
      <c r="H44" s="4" t="s">
        <v>923</v>
      </c>
    </row>
    <row r="45" spans="1:8">
      <c r="A45" s="6">
        <v>2</v>
      </c>
      <c r="B45" s="6" t="s">
        <v>861</v>
      </c>
      <c r="C45" s="4">
        <v>2</v>
      </c>
      <c r="D45" t="s">
        <v>428</v>
      </c>
      <c r="E45" t="s">
        <v>427</v>
      </c>
      <c r="F45" t="s">
        <v>429</v>
      </c>
      <c r="G45" s="4">
        <v>25</v>
      </c>
      <c r="H45" s="4" t="s">
        <v>880</v>
      </c>
    </row>
    <row r="46" spans="1:8">
      <c r="A46" s="6">
        <v>102</v>
      </c>
      <c r="B46" s="6" t="s">
        <v>930</v>
      </c>
      <c r="C46" s="4">
        <v>102</v>
      </c>
      <c r="D46" t="s">
        <v>719</v>
      </c>
      <c r="E46" t="s">
        <v>718</v>
      </c>
      <c r="F46" t="s">
        <v>720</v>
      </c>
      <c r="G46" s="4">
        <v>137</v>
      </c>
      <c r="H46" s="4" t="s">
        <v>944</v>
      </c>
    </row>
    <row r="47" spans="1:8">
      <c r="A47" s="6">
        <v>63</v>
      </c>
      <c r="B47" s="6" t="s">
        <v>905</v>
      </c>
      <c r="C47" s="4">
        <v>63</v>
      </c>
      <c r="D47" t="s">
        <v>609</v>
      </c>
      <c r="E47" t="s">
        <v>608</v>
      </c>
      <c r="F47" t="s">
        <v>610</v>
      </c>
      <c r="G47" s="4">
        <v>135</v>
      </c>
      <c r="H47" s="4" t="s">
        <v>942</v>
      </c>
    </row>
    <row r="48" spans="1:8">
      <c r="A48" s="6">
        <v>127</v>
      </c>
      <c r="B48" s="6" t="s">
        <v>660</v>
      </c>
      <c r="C48" s="4">
        <v>127</v>
      </c>
      <c r="D48" t="s">
        <v>788</v>
      </c>
      <c r="E48" t="s">
        <v>787</v>
      </c>
      <c r="F48" t="s">
        <v>789</v>
      </c>
      <c r="G48" s="4">
        <v>32</v>
      </c>
      <c r="H48" s="4" t="s">
        <v>885</v>
      </c>
    </row>
    <row r="49" spans="1:8">
      <c r="A49" s="6">
        <v>77</v>
      </c>
      <c r="B49" s="6" t="s">
        <v>914</v>
      </c>
      <c r="C49" s="4">
        <v>77</v>
      </c>
      <c r="D49" t="s">
        <v>648</v>
      </c>
      <c r="E49" t="s">
        <v>647</v>
      </c>
      <c r="F49" t="s">
        <v>649</v>
      </c>
      <c r="G49" s="4">
        <v>118</v>
      </c>
      <c r="H49" s="4" t="s">
        <v>649</v>
      </c>
    </row>
    <row r="50" spans="1:8">
      <c r="A50" s="6">
        <v>86</v>
      </c>
      <c r="B50" s="6" t="s">
        <v>921</v>
      </c>
      <c r="C50" s="4">
        <v>86</v>
      </c>
      <c r="D50" t="s">
        <v>673</v>
      </c>
      <c r="E50" t="s">
        <v>672</v>
      </c>
      <c r="F50" t="s">
        <v>674</v>
      </c>
    </row>
    <row r="51" spans="1:8">
      <c r="A51" s="6">
        <v>76</v>
      </c>
      <c r="B51" s="6" t="s">
        <v>5</v>
      </c>
      <c r="C51" s="4">
        <v>76</v>
      </c>
      <c r="D51" t="s">
        <v>645</v>
      </c>
      <c r="E51" t="s">
        <v>644</v>
      </c>
      <c r="F51" t="s">
        <v>646</v>
      </c>
      <c r="G51" s="4">
        <v>109</v>
      </c>
      <c r="H51" s="4" t="s">
        <v>646</v>
      </c>
    </row>
    <row r="52" spans="1:8">
      <c r="A52" s="6">
        <v>30</v>
      </c>
      <c r="B52" s="6" t="s">
        <v>883</v>
      </c>
      <c r="C52" s="4">
        <v>30</v>
      </c>
      <c r="D52" t="s">
        <v>511</v>
      </c>
      <c r="E52" t="s">
        <v>510</v>
      </c>
      <c r="F52" t="s">
        <v>512</v>
      </c>
      <c r="G52" s="4">
        <v>93</v>
      </c>
      <c r="H52" s="4" t="s">
        <v>512</v>
      </c>
    </row>
    <row r="53" spans="1:8">
      <c r="A53" s="6">
        <v>132</v>
      </c>
      <c r="B53" s="6" t="s">
        <v>940</v>
      </c>
      <c r="C53" s="4">
        <v>132</v>
      </c>
      <c r="D53" t="s">
        <v>801</v>
      </c>
      <c r="E53" t="s">
        <v>800</v>
      </c>
      <c r="F53" t="s">
        <v>802</v>
      </c>
      <c r="G53" s="4">
        <v>46</v>
      </c>
      <c r="H53" s="4" t="s">
        <v>897</v>
      </c>
    </row>
    <row r="54" spans="1:8">
      <c r="A54" s="6">
        <v>106</v>
      </c>
      <c r="B54" s="6" t="s">
        <v>932</v>
      </c>
      <c r="C54" s="4">
        <v>106</v>
      </c>
      <c r="D54" t="s">
        <v>731</v>
      </c>
      <c r="E54" t="s">
        <v>730</v>
      </c>
      <c r="F54" t="s">
        <v>732</v>
      </c>
      <c r="G54" s="4">
        <v>37</v>
      </c>
      <c r="H54" s="4" t="s">
        <v>889</v>
      </c>
    </row>
    <row r="55" spans="1:8">
      <c r="A55" s="6">
        <v>39</v>
      </c>
      <c r="B55" s="6" t="s">
        <v>891</v>
      </c>
      <c r="C55" s="4">
        <v>39</v>
      </c>
      <c r="D55" t="s">
        <v>538</v>
      </c>
      <c r="E55" t="s">
        <v>537</v>
      </c>
      <c r="F55" t="s">
        <v>539</v>
      </c>
      <c r="G55" s="4">
        <v>19</v>
      </c>
      <c r="H55" s="4" t="s">
        <v>874</v>
      </c>
    </row>
    <row r="56" spans="1:8">
      <c r="A56" s="6">
        <v>135</v>
      </c>
      <c r="B56" s="6" t="s">
        <v>942</v>
      </c>
      <c r="C56" s="4">
        <v>135</v>
      </c>
      <c r="D56" t="s">
        <v>808</v>
      </c>
      <c r="E56" t="s">
        <v>807</v>
      </c>
      <c r="F56" t="s">
        <v>809</v>
      </c>
      <c r="G56" s="4">
        <v>52</v>
      </c>
      <c r="H56" s="4" t="s">
        <v>809</v>
      </c>
    </row>
    <row r="57" spans="1:8">
      <c r="A57" s="6">
        <v>60</v>
      </c>
      <c r="B57" s="6" t="s">
        <v>813</v>
      </c>
      <c r="C57" s="4">
        <v>60</v>
      </c>
      <c r="D57" t="s">
        <v>600</v>
      </c>
      <c r="E57" t="s">
        <v>599</v>
      </c>
      <c r="F57" t="s">
        <v>601</v>
      </c>
      <c r="G57" s="4">
        <v>10</v>
      </c>
      <c r="H57" s="4" t="s">
        <v>867</v>
      </c>
    </row>
    <row r="58" spans="1:8">
      <c r="A58" s="6">
        <v>93</v>
      </c>
      <c r="B58" s="6" t="s">
        <v>512</v>
      </c>
      <c r="C58" s="4">
        <v>93</v>
      </c>
      <c r="D58" t="s">
        <v>694</v>
      </c>
      <c r="E58" t="s">
        <v>693</v>
      </c>
      <c r="F58" t="s">
        <v>695</v>
      </c>
      <c r="G58" s="4">
        <v>92</v>
      </c>
      <c r="H58" s="4" t="s">
        <v>926</v>
      </c>
    </row>
    <row r="59" spans="1:8">
      <c r="A59" s="6">
        <v>73</v>
      </c>
      <c r="B59" s="6" t="s">
        <v>912</v>
      </c>
      <c r="C59" s="4">
        <v>73</v>
      </c>
      <c r="D59" t="s">
        <v>637</v>
      </c>
      <c r="E59" t="s">
        <v>543</v>
      </c>
      <c r="F59" t="s">
        <v>638</v>
      </c>
      <c r="G59" s="4">
        <v>123</v>
      </c>
      <c r="H59" s="4" t="s">
        <v>638</v>
      </c>
    </row>
    <row r="60" spans="1:8">
      <c r="A60" s="6">
        <v>143</v>
      </c>
      <c r="B60" s="6" t="s">
        <v>560</v>
      </c>
      <c r="C60" s="4">
        <v>143</v>
      </c>
      <c r="D60" t="s">
        <v>829</v>
      </c>
      <c r="E60" t="s">
        <v>828</v>
      </c>
      <c r="F60" t="s">
        <v>830</v>
      </c>
      <c r="G60" s="4">
        <v>70</v>
      </c>
      <c r="H60" s="4" t="s">
        <v>910</v>
      </c>
    </row>
    <row r="61" spans="1:8">
      <c r="A61" s="6">
        <v>14</v>
      </c>
      <c r="B61" s="6" t="s">
        <v>786</v>
      </c>
      <c r="C61" s="4">
        <v>14</v>
      </c>
      <c r="D61" t="s">
        <v>464</v>
      </c>
      <c r="E61" t="s">
        <v>463</v>
      </c>
      <c r="F61" t="s">
        <v>465</v>
      </c>
    </row>
    <row r="62" spans="1:8">
      <c r="A62" s="6">
        <v>7</v>
      </c>
      <c r="B62" s="6" t="s">
        <v>866</v>
      </c>
      <c r="C62" s="4">
        <v>7</v>
      </c>
      <c r="D62" t="s">
        <v>443</v>
      </c>
      <c r="E62" t="s">
        <v>442</v>
      </c>
      <c r="F62" t="s">
        <v>444</v>
      </c>
      <c r="G62" s="4">
        <v>107</v>
      </c>
      <c r="H62" s="4" t="s">
        <v>444</v>
      </c>
    </row>
    <row r="63" spans="1:8">
      <c r="A63" s="6">
        <v>126</v>
      </c>
      <c r="B63" s="6" t="s">
        <v>939</v>
      </c>
      <c r="C63" s="4">
        <v>126</v>
      </c>
      <c r="D63" t="s">
        <v>785</v>
      </c>
      <c r="E63" t="s">
        <v>784</v>
      </c>
      <c r="F63" t="s">
        <v>786</v>
      </c>
      <c r="G63" s="4">
        <v>14</v>
      </c>
      <c r="H63" s="4" t="s">
        <v>786</v>
      </c>
    </row>
    <row r="64" spans="1:8">
      <c r="A64" s="6">
        <v>125</v>
      </c>
      <c r="B64" s="6" t="s">
        <v>938</v>
      </c>
      <c r="C64" s="4">
        <v>125</v>
      </c>
      <c r="D64" t="s">
        <v>725</v>
      </c>
      <c r="E64" t="s">
        <v>782</v>
      </c>
      <c r="F64" t="s">
        <v>783</v>
      </c>
      <c r="G64" s="4">
        <v>57</v>
      </c>
      <c r="H64" s="4" t="s">
        <v>783</v>
      </c>
    </row>
    <row r="65" spans="1:8">
      <c r="A65" s="6">
        <v>118</v>
      </c>
      <c r="B65" s="6" t="s">
        <v>649</v>
      </c>
      <c r="C65" s="4">
        <v>118</v>
      </c>
      <c r="D65" t="s">
        <v>764</v>
      </c>
      <c r="E65" t="s">
        <v>763</v>
      </c>
      <c r="F65" t="s">
        <v>765</v>
      </c>
      <c r="G65" s="4">
        <v>51</v>
      </c>
      <c r="H65" s="4" t="s">
        <v>765</v>
      </c>
    </row>
    <row r="66" spans="1:8">
      <c r="A66" s="6">
        <v>90</v>
      </c>
      <c r="B66" s="6" t="s">
        <v>924</v>
      </c>
      <c r="C66" s="4">
        <v>90</v>
      </c>
      <c r="D66" t="s">
        <v>685</v>
      </c>
      <c r="E66" t="s">
        <v>684</v>
      </c>
      <c r="F66" t="s">
        <v>686</v>
      </c>
      <c r="G66" s="4">
        <v>41</v>
      </c>
      <c r="H66" s="4" t="s">
        <v>893</v>
      </c>
    </row>
    <row r="67" spans="1:8">
      <c r="A67" s="6">
        <v>69</v>
      </c>
      <c r="B67" s="6" t="s">
        <v>521</v>
      </c>
      <c r="C67" s="4">
        <v>69</v>
      </c>
      <c r="D67" t="s">
        <v>626</v>
      </c>
      <c r="E67" t="s">
        <v>625</v>
      </c>
      <c r="F67" t="s">
        <v>627</v>
      </c>
      <c r="G67" s="4">
        <v>153</v>
      </c>
      <c r="H67" s="4" t="s">
        <v>952</v>
      </c>
    </row>
    <row r="68" spans="1:8">
      <c r="A68" s="6">
        <v>62</v>
      </c>
      <c r="B68" s="6" t="s">
        <v>816</v>
      </c>
      <c r="C68" s="4">
        <v>62</v>
      </c>
      <c r="D68" t="s">
        <v>606</v>
      </c>
      <c r="E68" t="s">
        <v>605</v>
      </c>
      <c r="F68" t="s">
        <v>607</v>
      </c>
      <c r="G68" s="4">
        <v>21</v>
      </c>
      <c r="H68" s="4" t="s">
        <v>876</v>
      </c>
    </row>
    <row r="69" spans="1:8">
      <c r="A69" s="6">
        <v>148</v>
      </c>
      <c r="B69" s="6" t="s">
        <v>948</v>
      </c>
      <c r="C69" s="4">
        <v>148</v>
      </c>
      <c r="D69" t="s">
        <v>843</v>
      </c>
      <c r="E69" t="s">
        <v>842</v>
      </c>
      <c r="F69" t="s">
        <v>844</v>
      </c>
    </row>
    <row r="70" spans="1:8">
      <c r="A70" s="6">
        <v>55</v>
      </c>
      <c r="B70" s="6" t="s">
        <v>902</v>
      </c>
      <c r="C70" s="4">
        <v>55</v>
      </c>
      <c r="D70" t="s">
        <v>585</v>
      </c>
      <c r="E70" t="s">
        <v>584</v>
      </c>
      <c r="F70" t="s">
        <v>586</v>
      </c>
    </row>
    <row r="71" spans="1:8">
      <c r="A71" s="6">
        <v>92</v>
      </c>
      <c r="B71" s="6" t="s">
        <v>926</v>
      </c>
      <c r="C71" s="4">
        <v>92</v>
      </c>
      <c r="D71" t="s">
        <v>691</v>
      </c>
      <c r="E71" t="s">
        <v>690</v>
      </c>
      <c r="F71" t="s">
        <v>692</v>
      </c>
      <c r="G71" s="4">
        <v>94</v>
      </c>
      <c r="H71" s="4" t="s">
        <v>927</v>
      </c>
    </row>
    <row r="72" spans="1:8">
      <c r="A72" s="6">
        <v>72</v>
      </c>
      <c r="B72" s="6" t="s">
        <v>717</v>
      </c>
      <c r="C72" s="4">
        <v>72</v>
      </c>
      <c r="D72" t="s">
        <v>635</v>
      </c>
      <c r="E72" t="s">
        <v>634</v>
      </c>
      <c r="F72" t="s">
        <v>636</v>
      </c>
      <c r="G72" s="4">
        <v>108</v>
      </c>
      <c r="H72" s="4" t="s">
        <v>933</v>
      </c>
    </row>
    <row r="73" spans="1:8">
      <c r="A73" s="6">
        <v>88</v>
      </c>
      <c r="B73" s="6" t="s">
        <v>922</v>
      </c>
      <c r="C73" s="4">
        <v>88</v>
      </c>
      <c r="D73" t="s">
        <v>679</v>
      </c>
      <c r="E73" t="s">
        <v>678</v>
      </c>
      <c r="F73" t="s">
        <v>680</v>
      </c>
      <c r="G73" s="4">
        <v>12</v>
      </c>
      <c r="H73" s="4" t="s">
        <v>680</v>
      </c>
    </row>
    <row r="74" spans="1:8">
      <c r="A74" s="6">
        <v>95</v>
      </c>
      <c r="B74" s="6" t="s">
        <v>928</v>
      </c>
      <c r="C74" s="4">
        <v>95</v>
      </c>
      <c r="D74" t="s">
        <v>699</v>
      </c>
      <c r="E74" t="s">
        <v>698</v>
      </c>
      <c r="F74" t="s">
        <v>700</v>
      </c>
      <c r="G74" s="4">
        <v>44</v>
      </c>
      <c r="H74" s="4" t="s">
        <v>896</v>
      </c>
    </row>
    <row r="75" spans="1:8">
      <c r="A75" s="6">
        <v>24</v>
      </c>
      <c r="B75" s="6" t="s">
        <v>879</v>
      </c>
      <c r="C75" s="4">
        <v>24</v>
      </c>
      <c r="D75" t="s">
        <v>493</v>
      </c>
      <c r="E75" t="s">
        <v>492</v>
      </c>
      <c r="F75" t="s">
        <v>494</v>
      </c>
      <c r="G75" s="4">
        <v>39</v>
      </c>
      <c r="H75" s="4" t="s">
        <v>891</v>
      </c>
    </row>
    <row r="76" spans="1:8">
      <c r="A76" s="6">
        <v>109</v>
      </c>
      <c r="B76" s="6" t="s">
        <v>646</v>
      </c>
      <c r="C76" s="4">
        <v>109</v>
      </c>
      <c r="D76" t="s">
        <v>738</v>
      </c>
      <c r="E76" t="s">
        <v>522</v>
      </c>
      <c r="F76" t="s">
        <v>739</v>
      </c>
      <c r="G76" s="4">
        <v>74</v>
      </c>
      <c r="H76" s="4" t="s">
        <v>913</v>
      </c>
    </row>
    <row r="77" spans="1:8">
      <c r="A77" s="6">
        <v>29</v>
      </c>
      <c r="B77" s="6" t="s">
        <v>882</v>
      </c>
      <c r="C77" s="4">
        <v>29</v>
      </c>
      <c r="D77" t="s">
        <v>508</v>
      </c>
      <c r="E77" t="s">
        <v>507</v>
      </c>
      <c r="F77" t="s">
        <v>509</v>
      </c>
      <c r="G77" s="4">
        <v>86</v>
      </c>
      <c r="H77" s="4" t="s">
        <v>921</v>
      </c>
    </row>
    <row r="78" spans="1:8">
      <c r="A78" s="6">
        <v>131</v>
      </c>
      <c r="B78" s="6" t="s">
        <v>577</v>
      </c>
      <c r="C78" s="4">
        <v>131</v>
      </c>
      <c r="D78" t="s">
        <v>798</v>
      </c>
      <c r="E78" t="s">
        <v>797</v>
      </c>
      <c r="F78" t="s">
        <v>799</v>
      </c>
      <c r="G78" s="4">
        <v>48</v>
      </c>
      <c r="H78" s="4" t="s">
        <v>898</v>
      </c>
    </row>
    <row r="79" spans="1:8">
      <c r="A79" s="6">
        <v>78</v>
      </c>
      <c r="B79" s="6" t="s">
        <v>915</v>
      </c>
      <c r="C79" s="4">
        <v>78</v>
      </c>
      <c r="D79" t="s">
        <v>609</v>
      </c>
      <c r="E79" t="s">
        <v>650</v>
      </c>
      <c r="F79" t="s">
        <v>651</v>
      </c>
      <c r="G79" s="4">
        <v>121</v>
      </c>
      <c r="H79" s="4" t="s">
        <v>936</v>
      </c>
    </row>
    <row r="80" spans="1:8">
      <c r="A80" s="6">
        <v>80</v>
      </c>
      <c r="B80" s="6" t="s">
        <v>916</v>
      </c>
      <c r="C80" s="4">
        <v>80</v>
      </c>
      <c r="D80" t="s">
        <v>656</v>
      </c>
      <c r="E80" t="s">
        <v>655</v>
      </c>
      <c r="F80" t="s">
        <v>657</v>
      </c>
      <c r="G80" s="4">
        <v>124</v>
      </c>
      <c r="H80" s="4" t="s">
        <v>937</v>
      </c>
    </row>
    <row r="81" spans="1:8">
      <c r="A81" s="6">
        <v>10</v>
      </c>
      <c r="B81" s="6" t="s">
        <v>867</v>
      </c>
      <c r="C81" s="4">
        <v>10</v>
      </c>
      <c r="D81" t="s">
        <v>452</v>
      </c>
      <c r="E81" t="s">
        <v>451</v>
      </c>
      <c r="F81" t="s">
        <v>453</v>
      </c>
      <c r="G81" s="4">
        <v>101</v>
      </c>
      <c r="H81" s="4" t="s">
        <v>453</v>
      </c>
    </row>
    <row r="82" spans="1:8">
      <c r="A82" s="6">
        <v>3</v>
      </c>
      <c r="B82" s="6" t="s">
        <v>862</v>
      </c>
      <c r="C82" s="4">
        <v>3</v>
      </c>
      <c r="D82" t="s">
        <v>431</v>
      </c>
      <c r="E82" t="s">
        <v>430</v>
      </c>
      <c r="F82" t="s">
        <v>432</v>
      </c>
      <c r="G82" s="4">
        <v>100</v>
      </c>
      <c r="H82" s="4" t="s">
        <v>432</v>
      </c>
    </row>
    <row r="83" spans="1:8">
      <c r="A83" s="6">
        <v>139</v>
      </c>
      <c r="B83" s="6" t="s">
        <v>613</v>
      </c>
      <c r="C83" s="4">
        <v>139</v>
      </c>
      <c r="D83" t="s">
        <v>817</v>
      </c>
      <c r="E83" t="s">
        <v>690</v>
      </c>
      <c r="F83" t="s">
        <v>818</v>
      </c>
      <c r="G83" s="4">
        <v>66</v>
      </c>
      <c r="H83" s="4" t="s">
        <v>907</v>
      </c>
    </row>
    <row r="84" spans="1:8">
      <c r="A84" s="6">
        <v>146</v>
      </c>
      <c r="B84" s="6" t="s">
        <v>947</v>
      </c>
      <c r="C84" s="4">
        <v>146</v>
      </c>
      <c r="D84" t="s">
        <v>838</v>
      </c>
      <c r="E84" t="s">
        <v>837</v>
      </c>
      <c r="F84" t="s">
        <v>839</v>
      </c>
      <c r="G84" s="4">
        <v>83</v>
      </c>
      <c r="H84" s="4" t="s">
        <v>918</v>
      </c>
    </row>
    <row r="85" spans="1:8">
      <c r="A85" s="6">
        <v>23</v>
      </c>
      <c r="B85" s="6" t="s">
        <v>878</v>
      </c>
      <c r="C85" s="4">
        <v>23</v>
      </c>
      <c r="D85" t="s">
        <v>490</v>
      </c>
      <c r="E85" t="s">
        <v>489</v>
      </c>
      <c r="F85" t="s">
        <v>491</v>
      </c>
      <c r="G85" s="4">
        <v>35</v>
      </c>
      <c r="H85" s="4" t="s">
        <v>491</v>
      </c>
    </row>
    <row r="86" spans="1:8">
      <c r="A86" s="6">
        <v>65</v>
      </c>
      <c r="B86" s="6" t="s">
        <v>906</v>
      </c>
      <c r="C86" s="4">
        <v>65</v>
      </c>
      <c r="D86" t="s">
        <v>565</v>
      </c>
      <c r="E86" t="s">
        <v>614</v>
      </c>
      <c r="F86" t="s">
        <v>615</v>
      </c>
      <c r="G86" s="4">
        <v>140</v>
      </c>
      <c r="H86" s="4" t="s">
        <v>946</v>
      </c>
    </row>
    <row r="87" spans="1:8">
      <c r="A87" s="6">
        <v>33</v>
      </c>
      <c r="B87" s="6" t="s">
        <v>886</v>
      </c>
      <c r="C87" s="4">
        <v>33</v>
      </c>
      <c r="D87" t="s">
        <v>520</v>
      </c>
      <c r="E87" t="s">
        <v>519</v>
      </c>
      <c r="F87" t="s">
        <v>521</v>
      </c>
      <c r="G87" s="4">
        <v>69</v>
      </c>
      <c r="H87" s="4" t="s">
        <v>521</v>
      </c>
    </row>
    <row r="88" spans="1:8">
      <c r="A88" s="6">
        <v>103</v>
      </c>
      <c r="B88" s="6" t="s">
        <v>506</v>
      </c>
      <c r="C88" s="4">
        <v>103</v>
      </c>
      <c r="D88" t="s">
        <v>722</v>
      </c>
      <c r="E88" t="s">
        <v>721</v>
      </c>
      <c r="F88" t="s">
        <v>723</v>
      </c>
    </row>
    <row r="89" spans="1:8">
      <c r="A89" s="6">
        <v>40</v>
      </c>
      <c r="B89" s="6" t="s">
        <v>892</v>
      </c>
      <c r="C89" s="4">
        <v>40</v>
      </c>
      <c r="D89" t="s">
        <v>541</v>
      </c>
      <c r="E89" t="s">
        <v>540</v>
      </c>
      <c r="F89" t="s">
        <v>542</v>
      </c>
      <c r="G89" s="4">
        <v>156</v>
      </c>
      <c r="H89" s="4" t="s">
        <v>954</v>
      </c>
    </row>
    <row r="90" spans="1:8">
      <c r="A90" s="6">
        <v>27</v>
      </c>
      <c r="B90" s="6" t="s">
        <v>426</v>
      </c>
      <c r="C90" s="4">
        <v>27</v>
      </c>
      <c r="D90" t="s">
        <v>502</v>
      </c>
      <c r="E90" t="s">
        <v>501</v>
      </c>
      <c r="F90" t="s">
        <v>503</v>
      </c>
      <c r="G90" s="4">
        <v>102</v>
      </c>
      <c r="H90" s="4" t="s">
        <v>930</v>
      </c>
    </row>
    <row r="91" spans="1:8">
      <c r="A91" s="6">
        <v>16</v>
      </c>
      <c r="B91" s="6" t="s">
        <v>871</v>
      </c>
      <c r="C91" s="4">
        <v>16</v>
      </c>
      <c r="D91" t="s">
        <v>470</v>
      </c>
      <c r="E91" t="s">
        <v>469</v>
      </c>
      <c r="F91" t="s">
        <v>471</v>
      </c>
      <c r="G91" s="4">
        <v>113</v>
      </c>
      <c r="H91" s="4" t="s">
        <v>471</v>
      </c>
    </row>
    <row r="92" spans="1:8">
      <c r="A92" s="6">
        <v>94</v>
      </c>
      <c r="B92" s="6" t="s">
        <v>927</v>
      </c>
      <c r="C92" s="4">
        <v>94</v>
      </c>
      <c r="D92" t="s">
        <v>696</v>
      </c>
      <c r="E92" t="s">
        <v>555</v>
      </c>
      <c r="F92" t="s">
        <v>697</v>
      </c>
    </row>
    <row r="93" spans="1:8">
      <c r="A93" s="6">
        <v>15</v>
      </c>
      <c r="B93" s="6" t="s">
        <v>870</v>
      </c>
      <c r="C93" s="4">
        <v>15</v>
      </c>
      <c r="D93" t="s">
        <v>467</v>
      </c>
      <c r="E93" t="s">
        <v>466</v>
      </c>
      <c r="F93" t="s">
        <v>468</v>
      </c>
      <c r="G93" s="4">
        <v>111</v>
      </c>
      <c r="H93" s="4" t="s">
        <v>468</v>
      </c>
    </row>
    <row r="94" spans="1:8">
      <c r="A94" s="6">
        <v>52</v>
      </c>
      <c r="B94" s="6" t="s">
        <v>809</v>
      </c>
      <c r="C94" s="4">
        <v>52</v>
      </c>
      <c r="D94" t="s">
        <v>576</v>
      </c>
      <c r="E94" t="s">
        <v>543</v>
      </c>
      <c r="F94" t="s">
        <v>577</v>
      </c>
      <c r="G94" s="4">
        <v>131</v>
      </c>
      <c r="H94" s="4" t="s">
        <v>577</v>
      </c>
    </row>
    <row r="95" spans="1:8">
      <c r="A95" s="6">
        <v>68</v>
      </c>
      <c r="B95" s="6" t="s">
        <v>909</v>
      </c>
      <c r="C95" s="4">
        <v>68</v>
      </c>
      <c r="D95" t="s">
        <v>623</v>
      </c>
      <c r="E95" t="s">
        <v>622</v>
      </c>
      <c r="F95" t="s">
        <v>624</v>
      </c>
      <c r="G95" s="4">
        <v>152</v>
      </c>
      <c r="H95" s="4" t="s">
        <v>951</v>
      </c>
    </row>
    <row r="96" spans="1:8">
      <c r="A96" s="6">
        <v>48</v>
      </c>
      <c r="B96" s="6" t="s">
        <v>898</v>
      </c>
      <c r="C96" s="4">
        <v>48</v>
      </c>
      <c r="D96" t="s">
        <v>565</v>
      </c>
      <c r="E96" t="s">
        <v>564</v>
      </c>
      <c r="F96" t="s">
        <v>566</v>
      </c>
      <c r="G96" s="4">
        <v>138</v>
      </c>
      <c r="H96" s="4" t="s">
        <v>945</v>
      </c>
    </row>
    <row r="97" spans="1:8">
      <c r="A97" s="6">
        <v>64</v>
      </c>
      <c r="B97" s="6" t="s">
        <v>821</v>
      </c>
      <c r="C97" s="4">
        <v>64</v>
      </c>
      <c r="D97" t="s">
        <v>612</v>
      </c>
      <c r="E97" t="s">
        <v>611</v>
      </c>
      <c r="F97" t="s">
        <v>613</v>
      </c>
      <c r="G97" s="4">
        <v>139</v>
      </c>
      <c r="H97" s="4" t="s">
        <v>613</v>
      </c>
    </row>
    <row r="98" spans="1:8">
      <c r="A98" s="6">
        <v>83</v>
      </c>
      <c r="B98" s="6" t="s">
        <v>918</v>
      </c>
      <c r="C98" s="4">
        <v>83</v>
      </c>
      <c r="D98" t="s">
        <v>664</v>
      </c>
      <c r="E98" t="s">
        <v>663</v>
      </c>
      <c r="F98" t="s">
        <v>665</v>
      </c>
      <c r="G98" s="4">
        <v>133</v>
      </c>
      <c r="H98" s="4" t="s">
        <v>665</v>
      </c>
    </row>
    <row r="99" spans="1:8">
      <c r="A99" s="6">
        <v>58</v>
      </c>
      <c r="B99" s="6" t="s">
        <v>774</v>
      </c>
      <c r="C99" s="4">
        <v>58</v>
      </c>
      <c r="D99" t="s">
        <v>594</v>
      </c>
      <c r="E99" t="s">
        <v>593</v>
      </c>
      <c r="F99" t="s">
        <v>595</v>
      </c>
      <c r="G99" s="4">
        <v>8</v>
      </c>
      <c r="H99" s="4" t="s">
        <v>595</v>
      </c>
    </row>
    <row r="100" spans="1:8">
      <c r="A100" s="6">
        <v>19</v>
      </c>
      <c r="B100" s="6" t="s">
        <v>874</v>
      </c>
      <c r="C100" s="4">
        <v>19</v>
      </c>
      <c r="D100" t="s">
        <v>479</v>
      </c>
      <c r="E100" t="s">
        <v>478</v>
      </c>
      <c r="F100" t="s">
        <v>480</v>
      </c>
      <c r="G100" s="4">
        <v>110</v>
      </c>
      <c r="H100" s="4" t="s">
        <v>480</v>
      </c>
    </row>
    <row r="101" spans="1:8">
      <c r="A101" s="6">
        <v>4</v>
      </c>
      <c r="B101" s="6" t="s">
        <v>863</v>
      </c>
      <c r="C101" s="4">
        <v>4</v>
      </c>
      <c r="D101" t="s">
        <v>434</v>
      </c>
      <c r="E101" t="s">
        <v>433</v>
      </c>
      <c r="F101" t="s">
        <v>435</v>
      </c>
      <c r="G101" s="4">
        <v>98</v>
      </c>
      <c r="H101" s="4" t="s">
        <v>435</v>
      </c>
    </row>
    <row r="102" spans="1:8">
      <c r="A102" s="6">
        <v>117</v>
      </c>
      <c r="B102" s="6" t="s">
        <v>583</v>
      </c>
      <c r="C102" s="4">
        <v>117</v>
      </c>
      <c r="D102" t="s">
        <v>761</v>
      </c>
      <c r="E102" t="s">
        <v>760</v>
      </c>
      <c r="F102" t="s">
        <v>762</v>
      </c>
      <c r="G102" s="4">
        <v>53</v>
      </c>
      <c r="H102" s="4" t="s">
        <v>762</v>
      </c>
    </row>
    <row r="103" spans="1:8">
      <c r="A103" s="6">
        <v>124</v>
      </c>
      <c r="B103" s="6" t="s">
        <v>937</v>
      </c>
      <c r="C103" s="4">
        <v>124</v>
      </c>
      <c r="D103" t="s">
        <v>780</v>
      </c>
      <c r="E103" t="s">
        <v>558</v>
      </c>
      <c r="F103" t="s">
        <v>781</v>
      </c>
      <c r="G103" s="4">
        <v>73</v>
      </c>
      <c r="H103" s="4" t="s">
        <v>912</v>
      </c>
    </row>
    <row r="104" spans="1:8">
      <c r="A104" s="6">
        <v>81</v>
      </c>
      <c r="B104" s="6" t="s">
        <v>836</v>
      </c>
      <c r="C104" s="4">
        <v>81</v>
      </c>
      <c r="D104" t="s">
        <v>659</v>
      </c>
      <c r="E104" t="s">
        <v>658</v>
      </c>
      <c r="F104" t="s">
        <v>660</v>
      </c>
      <c r="G104" s="4">
        <v>127</v>
      </c>
      <c r="H104" s="4" t="s">
        <v>660</v>
      </c>
    </row>
    <row r="105" spans="1:8">
      <c r="A105" s="6">
        <v>70</v>
      </c>
      <c r="B105" s="6" t="s">
        <v>910</v>
      </c>
      <c r="C105" s="4">
        <v>70</v>
      </c>
      <c r="D105" t="s">
        <v>629</v>
      </c>
      <c r="E105" t="s">
        <v>628</v>
      </c>
      <c r="F105" t="s">
        <v>630</v>
      </c>
      <c r="G105" s="4">
        <v>136</v>
      </c>
      <c r="H105" s="4" t="s">
        <v>943</v>
      </c>
    </row>
    <row r="106" spans="1:8">
      <c r="A106" s="6">
        <v>50</v>
      </c>
      <c r="B106" s="6" t="s">
        <v>900</v>
      </c>
      <c r="C106" s="4">
        <v>50</v>
      </c>
      <c r="D106" t="s">
        <v>571</v>
      </c>
      <c r="E106" t="s">
        <v>570</v>
      </c>
      <c r="F106" t="s">
        <v>572</v>
      </c>
      <c r="G106" s="4">
        <v>130</v>
      </c>
      <c r="H106" s="4" t="s">
        <v>572</v>
      </c>
    </row>
    <row r="107" spans="1:8">
      <c r="A107" s="6">
        <v>130</v>
      </c>
      <c r="B107" s="6" t="s">
        <v>572</v>
      </c>
      <c r="C107" s="4">
        <v>130</v>
      </c>
      <c r="D107" t="s">
        <v>606</v>
      </c>
      <c r="E107" t="s">
        <v>795</v>
      </c>
      <c r="F107" t="s">
        <v>796</v>
      </c>
      <c r="G107" s="4">
        <v>47</v>
      </c>
      <c r="H107" s="4" t="s">
        <v>796</v>
      </c>
    </row>
    <row r="108" spans="1:8">
      <c r="A108" s="6">
        <v>116</v>
      </c>
      <c r="B108" s="6" t="s">
        <v>474</v>
      </c>
      <c r="C108" s="4">
        <v>116</v>
      </c>
      <c r="D108" t="s">
        <v>758</v>
      </c>
      <c r="E108" t="s">
        <v>757</v>
      </c>
      <c r="F108" t="s">
        <v>759</v>
      </c>
    </row>
    <row r="109" spans="1:8">
      <c r="A109" s="6">
        <v>37</v>
      </c>
      <c r="B109" s="6" t="s">
        <v>889</v>
      </c>
      <c r="C109" s="4">
        <v>37</v>
      </c>
      <c r="D109" t="s">
        <v>532</v>
      </c>
      <c r="E109" t="s">
        <v>531</v>
      </c>
      <c r="F109" t="s">
        <v>533</v>
      </c>
      <c r="G109" s="4">
        <v>11</v>
      </c>
      <c r="H109" s="4" t="s">
        <v>868</v>
      </c>
    </row>
    <row r="110" spans="1:8">
      <c r="A110" s="6">
        <v>22</v>
      </c>
      <c r="B110" s="6" t="s">
        <v>877</v>
      </c>
      <c r="C110" s="4">
        <v>22</v>
      </c>
      <c r="D110" t="s">
        <v>487</v>
      </c>
      <c r="E110" t="s">
        <v>486</v>
      </c>
      <c r="F110" t="s">
        <v>488</v>
      </c>
      <c r="G110" s="4">
        <v>91</v>
      </c>
      <c r="H110" s="4" t="s">
        <v>925</v>
      </c>
    </row>
    <row r="111" spans="1:8">
      <c r="A111" s="6">
        <v>84</v>
      </c>
      <c r="B111" s="6" t="s">
        <v>919</v>
      </c>
      <c r="C111" s="4">
        <v>84</v>
      </c>
      <c r="D111" t="s">
        <v>667</v>
      </c>
      <c r="E111" t="s">
        <v>666</v>
      </c>
      <c r="F111" t="s">
        <v>668</v>
      </c>
      <c r="G111" s="4">
        <v>77</v>
      </c>
      <c r="H111" s="4" t="s">
        <v>914</v>
      </c>
    </row>
    <row r="112" spans="1:8">
      <c r="A112" s="6">
        <v>56</v>
      </c>
      <c r="B112" s="6" t="s">
        <v>903</v>
      </c>
      <c r="C112" s="4">
        <v>56</v>
      </c>
      <c r="D112" t="s">
        <v>588</v>
      </c>
      <c r="E112" t="s">
        <v>587</v>
      </c>
      <c r="F112" t="s">
        <v>589</v>
      </c>
      <c r="G112" s="4">
        <v>125</v>
      </c>
      <c r="H112" s="4" t="s">
        <v>938</v>
      </c>
    </row>
    <row r="113" spans="1:10">
      <c r="A113" s="6">
        <v>85</v>
      </c>
      <c r="B113" s="6" t="s">
        <v>920</v>
      </c>
      <c r="C113" s="4">
        <v>85</v>
      </c>
      <c r="D113" t="s">
        <v>670</v>
      </c>
      <c r="E113" t="s">
        <v>669</v>
      </c>
      <c r="F113" t="s">
        <v>671</v>
      </c>
    </row>
    <row r="114" spans="1:10">
      <c r="A114" s="6">
        <v>66</v>
      </c>
      <c r="B114" s="6" t="s">
        <v>907</v>
      </c>
      <c r="C114" s="4">
        <v>66</v>
      </c>
      <c r="D114" t="s">
        <v>617</v>
      </c>
      <c r="E114" t="s">
        <v>616</v>
      </c>
      <c r="F114" t="s">
        <v>618</v>
      </c>
      <c r="G114" s="4">
        <v>147</v>
      </c>
      <c r="H114" s="4" t="s">
        <v>618</v>
      </c>
    </row>
    <row r="115" spans="1:10">
      <c r="A115" s="6">
        <v>150</v>
      </c>
      <c r="B115" s="6" t="s">
        <v>949</v>
      </c>
      <c r="C115" s="4">
        <v>150</v>
      </c>
      <c r="D115" t="s">
        <v>849</v>
      </c>
      <c r="E115" t="s">
        <v>848</v>
      </c>
      <c r="F115" t="s">
        <v>850</v>
      </c>
      <c r="G115" s="4">
        <v>146</v>
      </c>
      <c r="H115" s="4" t="s">
        <v>947</v>
      </c>
    </row>
    <row r="116" spans="1:10">
      <c r="A116" s="6">
        <v>13</v>
      </c>
      <c r="B116" s="6" t="s">
        <v>869</v>
      </c>
      <c r="C116" s="4">
        <v>13</v>
      </c>
      <c r="D116" t="s">
        <v>461</v>
      </c>
      <c r="E116" t="s">
        <v>460</v>
      </c>
      <c r="F116" t="s">
        <v>462</v>
      </c>
      <c r="G116" s="4">
        <v>22</v>
      </c>
      <c r="H116" s="4" t="s">
        <v>877</v>
      </c>
    </row>
    <row r="117" spans="1:10">
      <c r="A117" s="6">
        <v>31</v>
      </c>
      <c r="B117" s="6" t="s">
        <v>884</v>
      </c>
      <c r="C117" s="4">
        <v>31</v>
      </c>
      <c r="D117" t="s">
        <v>514</v>
      </c>
      <c r="E117" t="s">
        <v>513</v>
      </c>
      <c r="F117" t="s">
        <v>515</v>
      </c>
      <c r="G117" s="4">
        <v>87</v>
      </c>
      <c r="H117" s="4" t="s">
        <v>515</v>
      </c>
    </row>
    <row r="118" spans="1:10">
      <c r="A118" s="6">
        <v>145</v>
      </c>
      <c r="B118" s="6" t="s">
        <v>557</v>
      </c>
      <c r="C118" s="4">
        <v>145</v>
      </c>
      <c r="D118" t="s">
        <v>835</v>
      </c>
      <c r="E118" t="s">
        <v>834</v>
      </c>
      <c r="F118" t="s">
        <v>836</v>
      </c>
      <c r="G118" s="4">
        <v>81</v>
      </c>
      <c r="H118" s="4" t="s">
        <v>836</v>
      </c>
    </row>
    <row r="119" spans="1:10">
      <c r="A119" s="6">
        <v>18</v>
      </c>
      <c r="B119" s="6" t="s">
        <v>873</v>
      </c>
      <c r="C119" s="4">
        <v>18</v>
      </c>
      <c r="D119" t="s">
        <v>476</v>
      </c>
      <c r="E119" t="s">
        <v>475</v>
      </c>
      <c r="F119" t="s">
        <v>477</v>
      </c>
      <c r="G119" s="4">
        <v>120</v>
      </c>
      <c r="H119" s="4" t="s">
        <v>477</v>
      </c>
    </row>
    <row r="120" spans="1:10">
      <c r="A120" s="6">
        <v>147</v>
      </c>
      <c r="B120" s="6" t="s">
        <v>618</v>
      </c>
      <c r="C120" s="4">
        <v>147</v>
      </c>
      <c r="D120" t="s">
        <v>840</v>
      </c>
      <c r="E120" t="s">
        <v>647</v>
      </c>
      <c r="F120" t="s">
        <v>841</v>
      </c>
      <c r="G120" s="4">
        <v>148</v>
      </c>
      <c r="H120" s="4" t="s">
        <v>948</v>
      </c>
    </row>
    <row r="121" spans="1:10">
      <c r="A121" s="6">
        <v>47</v>
      </c>
      <c r="B121" s="6" t="s">
        <v>796</v>
      </c>
      <c r="C121" s="4">
        <v>47</v>
      </c>
      <c r="D121" t="s">
        <v>562</v>
      </c>
      <c r="E121" t="s">
        <v>561</v>
      </c>
      <c r="F121" t="s">
        <v>563</v>
      </c>
      <c r="G121" s="4">
        <v>142</v>
      </c>
      <c r="H121" s="4" t="s">
        <v>563</v>
      </c>
    </row>
    <row r="122" spans="1:10">
      <c r="A122" s="6">
        <v>25</v>
      </c>
      <c r="B122" s="6" t="s">
        <v>880</v>
      </c>
      <c r="C122" s="4">
        <v>25</v>
      </c>
      <c r="D122" t="s">
        <v>496</v>
      </c>
      <c r="E122" t="s">
        <v>495</v>
      </c>
      <c r="F122" t="s">
        <v>497</v>
      </c>
      <c r="G122" s="4">
        <v>40</v>
      </c>
      <c r="H122" s="4" t="s">
        <v>892</v>
      </c>
    </row>
    <row r="123" spans="1:10">
      <c r="A123" s="6">
        <v>108</v>
      </c>
      <c r="B123" s="6" t="s">
        <v>933</v>
      </c>
      <c r="C123" s="4">
        <v>108</v>
      </c>
      <c r="D123" t="s">
        <v>736</v>
      </c>
      <c r="E123" t="s">
        <v>510</v>
      </c>
      <c r="F123" t="s">
        <v>737</v>
      </c>
      <c r="G123" s="4">
        <v>112</v>
      </c>
      <c r="H123" s="4" t="s">
        <v>934</v>
      </c>
    </row>
    <row r="124" spans="1:10">
      <c r="A124" s="6">
        <v>17</v>
      </c>
      <c r="B124" s="6" t="s">
        <v>872</v>
      </c>
      <c r="C124" s="4">
        <v>17</v>
      </c>
      <c r="D124" t="s">
        <v>473</v>
      </c>
      <c r="E124" t="s">
        <v>472</v>
      </c>
      <c r="F124" t="s">
        <v>474</v>
      </c>
      <c r="G124" s="4">
        <v>116</v>
      </c>
      <c r="H124" s="4" t="s">
        <v>474</v>
      </c>
      <c r="I124" s="4">
        <v>5</v>
      </c>
      <c r="J124" s="4" t="s">
        <v>864</v>
      </c>
    </row>
    <row r="125" spans="1:10">
      <c r="A125" s="6">
        <v>34</v>
      </c>
      <c r="B125" s="6" t="s">
        <v>887</v>
      </c>
      <c r="C125" s="4">
        <v>34</v>
      </c>
      <c r="D125" t="s">
        <v>523</v>
      </c>
      <c r="E125" t="s">
        <v>522</v>
      </c>
      <c r="F125" t="s">
        <v>524</v>
      </c>
      <c r="G125" s="4">
        <v>79</v>
      </c>
      <c r="H125" s="4" t="s">
        <v>524</v>
      </c>
      <c r="I125" s="4">
        <v>115</v>
      </c>
      <c r="J125" s="4" t="s">
        <v>935</v>
      </c>
    </row>
    <row r="126" spans="1:10">
      <c r="A126" s="6">
        <v>100</v>
      </c>
      <c r="B126" s="6" t="s">
        <v>432</v>
      </c>
      <c r="C126" s="4">
        <v>100</v>
      </c>
      <c r="D126" t="s">
        <v>713</v>
      </c>
      <c r="E126" t="s">
        <v>712</v>
      </c>
      <c r="F126" t="s">
        <v>714</v>
      </c>
      <c r="I126" s="4">
        <v>54</v>
      </c>
      <c r="J126" s="4" t="s">
        <v>901</v>
      </c>
    </row>
    <row r="127" spans="1:10">
      <c r="A127" s="6">
        <v>89</v>
      </c>
      <c r="B127" s="6" t="s">
        <v>923</v>
      </c>
      <c r="C127" s="4">
        <v>89</v>
      </c>
      <c r="D127" t="s">
        <v>682</v>
      </c>
      <c r="E127" t="s">
        <v>681</v>
      </c>
      <c r="F127" t="s">
        <v>683</v>
      </c>
      <c r="G127" s="4">
        <v>38</v>
      </c>
      <c r="H127" s="4" t="s">
        <v>890</v>
      </c>
      <c r="I127" s="4">
        <v>95</v>
      </c>
      <c r="J127" s="4" t="s">
        <v>928</v>
      </c>
    </row>
    <row r="128" spans="1:10">
      <c r="A128" s="6">
        <v>79</v>
      </c>
      <c r="B128" s="6" t="s">
        <v>524</v>
      </c>
      <c r="C128" s="4">
        <v>79</v>
      </c>
      <c r="D128" t="s">
        <v>653</v>
      </c>
      <c r="E128" t="s">
        <v>652</v>
      </c>
      <c r="F128" t="s">
        <v>654</v>
      </c>
      <c r="G128" s="4">
        <v>122</v>
      </c>
      <c r="H128" s="4" t="s">
        <v>654</v>
      </c>
      <c r="I128" s="4">
        <v>4</v>
      </c>
      <c r="J128" s="4" t="s">
        <v>863</v>
      </c>
    </row>
    <row r="129" spans="1:10">
      <c r="A129" s="6">
        <v>46</v>
      </c>
      <c r="B129" s="6" t="s">
        <v>897</v>
      </c>
      <c r="C129" s="4">
        <v>46</v>
      </c>
      <c r="D129" t="s">
        <v>559</v>
      </c>
      <c r="E129" t="s">
        <v>558</v>
      </c>
      <c r="F129" t="s">
        <v>560</v>
      </c>
      <c r="G129" s="4">
        <v>143</v>
      </c>
      <c r="H129" s="4" t="s">
        <v>560</v>
      </c>
    </row>
    <row r="130" spans="1:10">
      <c r="A130" s="6">
        <v>5</v>
      </c>
      <c r="B130" s="6" t="s">
        <v>864</v>
      </c>
      <c r="C130" s="4">
        <v>5</v>
      </c>
      <c r="D130" t="s">
        <v>437</v>
      </c>
      <c r="E130" t="s">
        <v>436</v>
      </c>
      <c r="F130" t="s">
        <v>438</v>
      </c>
      <c r="G130" s="4">
        <v>99</v>
      </c>
      <c r="H130" s="4" t="s">
        <v>438</v>
      </c>
      <c r="I130" s="4">
        <v>15</v>
      </c>
      <c r="J130" s="4" t="s">
        <v>870</v>
      </c>
    </row>
    <row r="131" spans="1:10">
      <c r="A131" s="6">
        <v>142</v>
      </c>
      <c r="B131" s="6" t="s">
        <v>563</v>
      </c>
      <c r="C131" s="4">
        <v>142</v>
      </c>
      <c r="D131" t="s">
        <v>826</v>
      </c>
      <c r="E131" t="s">
        <v>825</v>
      </c>
      <c r="F131" t="s">
        <v>827</v>
      </c>
      <c r="G131" s="4">
        <v>67</v>
      </c>
      <c r="H131" s="4" t="s">
        <v>908</v>
      </c>
      <c r="I131" s="4">
        <v>16</v>
      </c>
      <c r="J131" s="4" t="s">
        <v>871</v>
      </c>
    </row>
    <row r="132" spans="1:10">
      <c r="A132" s="6">
        <v>1</v>
      </c>
      <c r="B132" s="6" t="s">
        <v>860</v>
      </c>
      <c r="C132" s="4">
        <v>1</v>
      </c>
      <c r="D132" t="s">
        <v>425</v>
      </c>
      <c r="E132" t="s">
        <v>424</v>
      </c>
      <c r="F132" t="s">
        <v>426</v>
      </c>
      <c r="G132" s="4">
        <v>27</v>
      </c>
      <c r="H132" s="4" t="s">
        <v>426</v>
      </c>
      <c r="I132" s="4">
        <v>20</v>
      </c>
      <c r="J132" s="4" t="s">
        <v>875</v>
      </c>
    </row>
    <row r="133" spans="1:10">
      <c r="A133" s="6">
        <v>49</v>
      </c>
      <c r="B133" s="6" t="s">
        <v>899</v>
      </c>
      <c r="C133" s="4">
        <v>49</v>
      </c>
      <c r="D133" t="s">
        <v>568</v>
      </c>
      <c r="E133" t="s">
        <v>567</v>
      </c>
      <c r="F133" t="s">
        <v>569</v>
      </c>
      <c r="G133" s="4">
        <v>119</v>
      </c>
      <c r="H133" s="4" t="s">
        <v>569</v>
      </c>
      <c r="I133" s="4">
        <v>36</v>
      </c>
      <c r="J133" s="4" t="s">
        <v>888</v>
      </c>
    </row>
    <row r="134" spans="1:10">
      <c r="A134" s="6">
        <v>137</v>
      </c>
      <c r="B134" s="6" t="s">
        <v>944</v>
      </c>
      <c r="C134" s="4">
        <v>137</v>
      </c>
      <c r="D134" t="s">
        <v>812</v>
      </c>
      <c r="E134" t="s">
        <v>811</v>
      </c>
      <c r="F134" t="s">
        <v>813</v>
      </c>
      <c r="G134" s="4">
        <v>60</v>
      </c>
      <c r="H134" s="4" t="s">
        <v>813</v>
      </c>
      <c r="I134" s="4">
        <v>71</v>
      </c>
      <c r="J134" s="4" t="s">
        <v>911</v>
      </c>
    </row>
    <row r="135" spans="1:10">
      <c r="A135" s="6">
        <v>104</v>
      </c>
      <c r="B135" s="6" t="s">
        <v>931</v>
      </c>
      <c r="C135" s="4">
        <v>104</v>
      </c>
      <c r="D135" t="s">
        <v>725</v>
      </c>
      <c r="E135" t="s">
        <v>724</v>
      </c>
      <c r="F135" t="s">
        <v>726</v>
      </c>
      <c r="G135" s="4">
        <v>56</v>
      </c>
      <c r="H135" s="4" t="s">
        <v>903</v>
      </c>
      <c r="I135" s="4">
        <v>31</v>
      </c>
      <c r="J135" s="4" t="s">
        <v>884</v>
      </c>
    </row>
    <row r="136" spans="1:10">
      <c r="A136" s="6">
        <v>119</v>
      </c>
      <c r="B136" s="6" t="s">
        <v>569</v>
      </c>
      <c r="C136" s="4">
        <v>119</v>
      </c>
      <c r="D136" t="s">
        <v>767</v>
      </c>
      <c r="E136" t="s">
        <v>766</v>
      </c>
      <c r="F136" t="s">
        <v>768</v>
      </c>
      <c r="G136" s="4">
        <v>61</v>
      </c>
      <c r="H136" s="4" t="s">
        <v>768</v>
      </c>
      <c r="I136" s="4">
        <v>49</v>
      </c>
      <c r="J136" s="4" t="s">
        <v>899</v>
      </c>
    </row>
    <row r="137" spans="1:10">
      <c r="A137" s="6">
        <v>45</v>
      </c>
      <c r="B137" s="6" t="s">
        <v>689</v>
      </c>
      <c r="C137" s="4">
        <v>45</v>
      </c>
      <c r="D137" t="s">
        <v>556</v>
      </c>
      <c r="E137" t="s">
        <v>555</v>
      </c>
      <c r="F137" t="s">
        <v>557</v>
      </c>
      <c r="G137" s="4">
        <v>145</v>
      </c>
      <c r="H137" s="4" t="s">
        <v>557</v>
      </c>
      <c r="I137" s="4">
        <v>1</v>
      </c>
      <c r="J137" s="4" t="s">
        <v>860</v>
      </c>
    </row>
    <row r="138" spans="1:10">
      <c r="A138" s="6">
        <v>91</v>
      </c>
      <c r="B138" s="6" t="s">
        <v>925</v>
      </c>
      <c r="C138" s="4">
        <v>91</v>
      </c>
      <c r="D138" t="s">
        <v>688</v>
      </c>
      <c r="E138" t="s">
        <v>687</v>
      </c>
      <c r="F138" t="s">
        <v>689</v>
      </c>
      <c r="G138" s="4">
        <v>45</v>
      </c>
      <c r="H138" s="4" t="s">
        <v>689</v>
      </c>
      <c r="I138" s="4">
        <v>34</v>
      </c>
      <c r="J138" s="4" t="s">
        <v>887</v>
      </c>
    </row>
    <row r="139" spans="1:10">
      <c r="A139" s="6">
        <v>43</v>
      </c>
      <c r="B139" s="6" t="s">
        <v>895</v>
      </c>
      <c r="C139" s="4">
        <v>43</v>
      </c>
      <c r="D139" t="s">
        <v>550</v>
      </c>
      <c r="E139" t="s">
        <v>549</v>
      </c>
      <c r="F139" t="s">
        <v>551</v>
      </c>
      <c r="G139" s="4">
        <v>144</v>
      </c>
      <c r="H139" s="4" t="s">
        <v>551</v>
      </c>
      <c r="I139" s="4">
        <v>126</v>
      </c>
      <c r="J139" s="4" t="s">
        <v>939</v>
      </c>
    </row>
    <row r="140" spans="1:10">
      <c r="A140" s="6">
        <v>96</v>
      </c>
      <c r="B140" s="6" t="s">
        <v>929</v>
      </c>
      <c r="C140" s="4">
        <v>96</v>
      </c>
      <c r="D140" t="s">
        <v>702</v>
      </c>
      <c r="E140" t="s">
        <v>701</v>
      </c>
      <c r="F140" t="s">
        <v>703</v>
      </c>
      <c r="I140" s="4">
        <v>23</v>
      </c>
      <c r="J140" s="4" t="s">
        <v>878</v>
      </c>
    </row>
    <row r="141" spans="1:10">
      <c r="A141" s="6">
        <v>98</v>
      </c>
      <c r="B141" s="6" t="s">
        <v>435</v>
      </c>
      <c r="C141" s="4">
        <v>98</v>
      </c>
      <c r="D141" t="s">
        <v>708</v>
      </c>
      <c r="E141" t="s">
        <v>707</v>
      </c>
      <c r="F141" t="s">
        <v>703</v>
      </c>
      <c r="I141" s="4">
        <v>82</v>
      </c>
      <c r="J141" s="4" t="s">
        <v>917</v>
      </c>
    </row>
    <row r="142" spans="1:10">
      <c r="A142" s="6">
        <v>114</v>
      </c>
      <c r="B142" s="6" t="s">
        <v>441</v>
      </c>
      <c r="C142" s="4">
        <v>114</v>
      </c>
      <c r="D142" t="s">
        <v>753</v>
      </c>
      <c r="E142" t="s">
        <v>752</v>
      </c>
      <c r="F142" t="s">
        <v>703</v>
      </c>
      <c r="I142" s="4">
        <v>3</v>
      </c>
      <c r="J142" s="4" t="s">
        <v>862</v>
      </c>
    </row>
    <row r="143" spans="1:10">
      <c r="A143" s="6">
        <v>123</v>
      </c>
      <c r="B143" s="6" t="s">
        <v>638</v>
      </c>
      <c r="C143" s="4">
        <v>123</v>
      </c>
      <c r="D143" t="s">
        <v>779</v>
      </c>
      <c r="E143" t="s">
        <v>778</v>
      </c>
      <c r="F143" t="s">
        <v>703</v>
      </c>
      <c r="I143" s="4">
        <v>85</v>
      </c>
      <c r="J143" s="4" t="s">
        <v>920</v>
      </c>
    </row>
    <row r="144" spans="1:10">
      <c r="A144" s="6">
        <v>129</v>
      </c>
      <c r="B144" s="6" t="s">
        <v>706</v>
      </c>
      <c r="C144" s="4">
        <v>129</v>
      </c>
      <c r="D144" t="s">
        <v>794</v>
      </c>
      <c r="E144" t="s">
        <v>793</v>
      </c>
      <c r="F144" t="s">
        <v>703</v>
      </c>
      <c r="I144" s="4">
        <v>2</v>
      </c>
      <c r="J144" s="4" t="s">
        <v>861</v>
      </c>
    </row>
    <row r="145" spans="1:10">
      <c r="A145" s="6">
        <v>134</v>
      </c>
      <c r="B145" s="6" t="s">
        <v>941</v>
      </c>
      <c r="C145" s="4">
        <v>134</v>
      </c>
      <c r="D145" t="s">
        <v>806</v>
      </c>
      <c r="E145" t="s">
        <v>805</v>
      </c>
      <c r="F145" t="s">
        <v>703</v>
      </c>
      <c r="I145" s="4">
        <v>150</v>
      </c>
      <c r="J145" s="4" t="s">
        <v>949</v>
      </c>
    </row>
    <row r="146" spans="1:10">
      <c r="A146" s="6">
        <v>151</v>
      </c>
      <c r="B146" s="6" t="s">
        <v>950</v>
      </c>
      <c r="C146" s="4">
        <v>151</v>
      </c>
      <c r="D146" t="s">
        <v>852</v>
      </c>
      <c r="E146" t="s">
        <v>851</v>
      </c>
      <c r="F146" t="s">
        <v>853</v>
      </c>
      <c r="I146" s="4">
        <v>13</v>
      </c>
      <c r="J146" s="4" t="s">
        <v>869</v>
      </c>
    </row>
    <row r="147" spans="1:10">
      <c r="A147" s="6">
        <v>115</v>
      </c>
      <c r="B147" s="6" t="s">
        <v>935</v>
      </c>
      <c r="C147" s="4">
        <v>115</v>
      </c>
      <c r="D147" t="s">
        <v>755</v>
      </c>
      <c r="E147" t="s">
        <v>754</v>
      </c>
      <c r="F147" t="s">
        <v>756</v>
      </c>
      <c r="I147" s="4">
        <v>84</v>
      </c>
      <c r="J147" s="4" t="s">
        <v>919</v>
      </c>
    </row>
    <row r="148" spans="1:10">
      <c r="A148" s="6">
        <v>113</v>
      </c>
      <c r="B148" s="6" t="s">
        <v>471</v>
      </c>
      <c r="C148" s="4">
        <v>113</v>
      </c>
      <c r="D148" t="s">
        <v>750</v>
      </c>
      <c r="E148" t="s">
        <v>749</v>
      </c>
      <c r="F148" t="s">
        <v>751</v>
      </c>
      <c r="G148" s="4">
        <v>43</v>
      </c>
      <c r="H148" s="4" t="s">
        <v>895</v>
      </c>
    </row>
    <row r="149" spans="1:10">
      <c r="A149" s="6">
        <v>112</v>
      </c>
      <c r="B149" s="6" t="s">
        <v>934</v>
      </c>
      <c r="C149" s="4">
        <v>112</v>
      </c>
      <c r="D149" t="s">
        <v>747</v>
      </c>
      <c r="E149" t="s">
        <v>746</v>
      </c>
      <c r="F149" t="s">
        <v>748</v>
      </c>
      <c r="G149" s="4">
        <v>42</v>
      </c>
      <c r="H149" s="4" t="s">
        <v>894</v>
      </c>
    </row>
    <row r="150" spans="1:10">
      <c r="A150" s="6">
        <v>99</v>
      </c>
      <c r="B150" s="6" t="s">
        <v>438</v>
      </c>
      <c r="C150" s="4">
        <v>99</v>
      </c>
      <c r="D150" t="s">
        <v>710</v>
      </c>
      <c r="E150" t="s">
        <v>709</v>
      </c>
      <c r="F150" t="s">
        <v>711</v>
      </c>
      <c r="G150" s="4">
        <v>90</v>
      </c>
      <c r="H150" s="4" t="s">
        <v>924</v>
      </c>
    </row>
    <row r="151" spans="1:10">
      <c r="A151" s="6">
        <v>67</v>
      </c>
      <c r="B151" s="6" t="s">
        <v>908</v>
      </c>
      <c r="C151" s="4">
        <v>67</v>
      </c>
      <c r="D151" t="s">
        <v>620</v>
      </c>
      <c r="E151" t="s">
        <v>619</v>
      </c>
      <c r="F151" t="s">
        <v>621</v>
      </c>
      <c r="G151" s="4">
        <v>149</v>
      </c>
      <c r="H151" s="4" t="s">
        <v>621</v>
      </c>
    </row>
    <row r="152" spans="1:10">
      <c r="A152" s="6">
        <v>110</v>
      </c>
      <c r="B152" s="6" t="s">
        <v>480</v>
      </c>
      <c r="C152" s="4">
        <v>110</v>
      </c>
      <c r="D152" t="s">
        <v>741</v>
      </c>
      <c r="E152" t="s">
        <v>740</v>
      </c>
      <c r="F152" t="s">
        <v>742</v>
      </c>
      <c r="G152" s="4">
        <v>30</v>
      </c>
      <c r="H152" s="4" t="s">
        <v>883</v>
      </c>
    </row>
    <row r="153" spans="1:10">
      <c r="A153" s="6">
        <v>152</v>
      </c>
      <c r="B153" s="6" t="s">
        <v>951</v>
      </c>
      <c r="C153" s="4"/>
    </row>
    <row r="154" spans="1:10">
      <c r="A154" s="6">
        <v>153</v>
      </c>
      <c r="B154" s="6" t="s">
        <v>952</v>
      </c>
      <c r="C154" s="4"/>
    </row>
    <row r="155" spans="1:10">
      <c r="A155" s="6">
        <v>154</v>
      </c>
      <c r="B155" s="6" t="s">
        <v>545</v>
      </c>
      <c r="C155" s="4"/>
    </row>
    <row r="156" spans="1:10">
      <c r="A156" s="6">
        <v>155</v>
      </c>
      <c r="B156" s="6" t="s">
        <v>953</v>
      </c>
      <c r="C156" s="4"/>
    </row>
    <row r="157" spans="1:10">
      <c r="A157" s="6">
        <v>156</v>
      </c>
      <c r="B157" s="6" t="s">
        <v>954</v>
      </c>
      <c r="C157" s="4"/>
    </row>
  </sheetData>
  <sortState ref="A2:J157">
    <sortCondition ref="F2:F157"/>
  </sortState>
  <pageMargins left="0.7" right="0.7" top="0.78740157499999996" bottom="0.78740157499999996" header="0.3" footer="0.3"/>
</worksheet>
</file>

<file path=xl/worksheets/sheet4.xml><?xml version="1.0" encoding="utf-8"?>
<worksheet xmlns="http://schemas.openxmlformats.org/spreadsheetml/2006/main" xmlns:r="http://schemas.openxmlformats.org/officeDocument/2006/relationships">
  <dimension ref="A2:D169"/>
  <sheetViews>
    <sheetView workbookViewId="0">
      <selection activeCell="A8" sqref="A8"/>
    </sheetView>
  </sheetViews>
  <sheetFormatPr baseColWidth="10" defaultColWidth="11.44140625" defaultRowHeight="14.4"/>
  <cols>
    <col min="1" max="1" width="16.109375" style="4" customWidth="1"/>
    <col min="2" max="2" width="26.6640625" style="4" customWidth="1"/>
    <col min="3" max="3" width="59" style="3" customWidth="1"/>
    <col min="4" max="4" width="57.6640625" style="3" customWidth="1"/>
    <col min="5" max="16384" width="11.44140625" style="4"/>
  </cols>
  <sheetData>
    <row r="2" spans="1:3">
      <c r="A2" s="4" t="s">
        <v>1123</v>
      </c>
      <c r="B2" s="4" t="s">
        <v>1122</v>
      </c>
      <c r="C2" s="3" t="s">
        <v>964</v>
      </c>
    </row>
    <row r="3" spans="1:3">
      <c r="A3" s="4">
        <v>1</v>
      </c>
      <c r="B3" s="4" t="s">
        <v>860</v>
      </c>
      <c r="C3" s="2"/>
    </row>
    <row r="4" spans="1:3">
      <c r="A4" s="4">
        <v>2</v>
      </c>
      <c r="B4" s="4" t="s">
        <v>861</v>
      </c>
    </row>
    <row r="5" spans="1:3">
      <c r="A5" s="4">
        <v>3</v>
      </c>
      <c r="B5" s="4" t="s">
        <v>862</v>
      </c>
    </row>
    <row r="6" spans="1:3">
      <c r="A6" s="4">
        <v>4</v>
      </c>
      <c r="B6" s="4" t="s">
        <v>863</v>
      </c>
    </row>
    <row r="7" spans="1:3">
      <c r="A7" s="4">
        <v>5</v>
      </c>
      <c r="B7" s="4" t="s">
        <v>864</v>
      </c>
    </row>
    <row r="8" spans="1:3">
      <c r="A8" s="4">
        <v>6</v>
      </c>
      <c r="B8" s="4" t="s">
        <v>865</v>
      </c>
    </row>
    <row r="9" spans="1:3" ht="43.2">
      <c r="A9" s="4">
        <v>7</v>
      </c>
      <c r="B9" s="4" t="s">
        <v>866</v>
      </c>
      <c r="C9" s="3" t="s">
        <v>329</v>
      </c>
    </row>
    <row r="10" spans="1:3">
      <c r="A10" s="4">
        <v>8</v>
      </c>
      <c r="B10" s="4" t="s">
        <v>595</v>
      </c>
    </row>
    <row r="11" spans="1:3" ht="43.2">
      <c r="A11" s="4">
        <v>9</v>
      </c>
      <c r="B11" s="4" t="s">
        <v>598</v>
      </c>
      <c r="C11" s="3" t="s">
        <v>335</v>
      </c>
    </row>
    <row r="12" spans="1:3" ht="57.6">
      <c r="A12" s="4">
        <v>10</v>
      </c>
      <c r="B12" s="4" t="s">
        <v>867</v>
      </c>
      <c r="C12" s="3" t="s">
        <v>412</v>
      </c>
    </row>
    <row r="13" spans="1:3" ht="100.8">
      <c r="A13" s="4">
        <v>11</v>
      </c>
      <c r="B13" s="4" t="s">
        <v>868</v>
      </c>
      <c r="C13" s="2" t="s">
        <v>411</v>
      </c>
    </row>
    <row r="14" spans="1:3" ht="72">
      <c r="A14" s="4">
        <v>12</v>
      </c>
      <c r="B14" s="4" t="s">
        <v>680</v>
      </c>
      <c r="C14" s="2" t="s">
        <v>336</v>
      </c>
    </row>
    <row r="15" spans="1:3">
      <c r="A15" s="4">
        <v>13</v>
      </c>
      <c r="B15" s="4" t="s">
        <v>869</v>
      </c>
      <c r="C15" s="2"/>
    </row>
    <row r="16" spans="1:3">
      <c r="A16" s="4">
        <v>14</v>
      </c>
      <c r="B16" s="4" t="s">
        <v>786</v>
      </c>
    </row>
    <row r="17" spans="1:3" ht="43.2">
      <c r="A17" s="4">
        <v>15</v>
      </c>
      <c r="B17" s="4" t="s">
        <v>870</v>
      </c>
      <c r="C17" s="3" t="s">
        <v>330</v>
      </c>
    </row>
    <row r="18" spans="1:3" ht="43.2">
      <c r="A18" s="4">
        <v>16</v>
      </c>
      <c r="B18" s="4" t="s">
        <v>871</v>
      </c>
      <c r="C18" s="3" t="s">
        <v>331</v>
      </c>
    </row>
    <row r="19" spans="1:3" ht="57.6">
      <c r="A19" s="4">
        <v>17</v>
      </c>
      <c r="B19" s="4" t="s">
        <v>872</v>
      </c>
      <c r="C19" s="3" t="s">
        <v>408</v>
      </c>
    </row>
    <row r="20" spans="1:3">
      <c r="A20" s="4">
        <v>18</v>
      </c>
      <c r="B20" s="4" t="s">
        <v>873</v>
      </c>
      <c r="C20" s="3" t="s">
        <v>1121</v>
      </c>
    </row>
    <row r="21" spans="1:3">
      <c r="A21" s="4">
        <v>19</v>
      </c>
      <c r="B21" s="4" t="s">
        <v>874</v>
      </c>
      <c r="C21" s="3" t="s">
        <v>419</v>
      </c>
    </row>
    <row r="22" spans="1:3">
      <c r="A22" s="4">
        <v>20</v>
      </c>
      <c r="B22" s="4" t="s">
        <v>875</v>
      </c>
    </row>
    <row r="23" spans="1:3" ht="43.2">
      <c r="A23" s="4">
        <v>21</v>
      </c>
      <c r="B23" s="4" t="s">
        <v>876</v>
      </c>
      <c r="C23" s="3" t="s">
        <v>409</v>
      </c>
    </row>
    <row r="24" spans="1:3">
      <c r="A24" s="4">
        <v>22</v>
      </c>
      <c r="B24" s="4" t="s">
        <v>877</v>
      </c>
    </row>
    <row r="25" spans="1:3" ht="43.2">
      <c r="A25" s="4">
        <v>23</v>
      </c>
      <c r="B25" s="4" t="s">
        <v>878</v>
      </c>
      <c r="C25" s="3" t="s">
        <v>418</v>
      </c>
    </row>
    <row r="26" spans="1:3" ht="100.8">
      <c r="A26" s="4">
        <v>24</v>
      </c>
      <c r="B26" s="4" t="s">
        <v>879</v>
      </c>
      <c r="C26" s="2" t="s">
        <v>334</v>
      </c>
    </row>
    <row r="27" spans="1:3">
      <c r="A27" s="4">
        <v>25</v>
      </c>
      <c r="B27" s="4" t="s">
        <v>880</v>
      </c>
    </row>
    <row r="28" spans="1:3" ht="28.8">
      <c r="A28" s="4">
        <v>26</v>
      </c>
      <c r="B28" s="4" t="s">
        <v>450</v>
      </c>
      <c r="C28" s="3" t="s">
        <v>332</v>
      </c>
    </row>
    <row r="29" spans="1:3" ht="28.8">
      <c r="A29" s="4">
        <v>27</v>
      </c>
      <c r="B29" s="4" t="s">
        <v>426</v>
      </c>
      <c r="C29" s="3" t="s">
        <v>333</v>
      </c>
    </row>
    <row r="30" spans="1:3" ht="100.8">
      <c r="A30" s="4">
        <v>28</v>
      </c>
      <c r="B30" s="4" t="s">
        <v>881</v>
      </c>
      <c r="C30" s="2" t="s">
        <v>410</v>
      </c>
    </row>
    <row r="31" spans="1:3" ht="144">
      <c r="A31" s="4">
        <v>29</v>
      </c>
      <c r="B31" s="4" t="s">
        <v>882</v>
      </c>
      <c r="C31" s="2" t="s">
        <v>319</v>
      </c>
    </row>
    <row r="32" spans="1:3" ht="28.8">
      <c r="A32" s="4">
        <v>30</v>
      </c>
      <c r="B32" s="4" t="s">
        <v>883</v>
      </c>
      <c r="C32" s="3" t="s">
        <v>313</v>
      </c>
    </row>
    <row r="33" spans="1:3">
      <c r="A33" s="4">
        <v>31</v>
      </c>
      <c r="B33" s="4" t="s">
        <v>884</v>
      </c>
    </row>
    <row r="34" spans="1:3">
      <c r="A34" s="4">
        <v>32</v>
      </c>
      <c r="B34" s="4" t="s">
        <v>885</v>
      </c>
    </row>
    <row r="35" spans="1:3" ht="43.2">
      <c r="A35" s="4">
        <v>33</v>
      </c>
      <c r="B35" s="4" t="s">
        <v>886</v>
      </c>
      <c r="C35" s="3" t="s">
        <v>337</v>
      </c>
    </row>
    <row r="36" spans="1:3">
      <c r="A36" s="4">
        <v>34</v>
      </c>
      <c r="B36" s="4" t="s">
        <v>887</v>
      </c>
      <c r="C36" s="3" t="s">
        <v>375</v>
      </c>
    </row>
    <row r="37" spans="1:3" ht="144">
      <c r="A37" s="4">
        <v>35</v>
      </c>
      <c r="B37" s="4" t="s">
        <v>491</v>
      </c>
      <c r="C37" s="2" t="s">
        <v>318</v>
      </c>
    </row>
    <row r="38" spans="1:3" ht="28.8">
      <c r="A38" s="4">
        <v>36</v>
      </c>
      <c r="B38" s="4" t="s">
        <v>888</v>
      </c>
      <c r="C38" s="3" t="s">
        <v>378</v>
      </c>
    </row>
    <row r="39" spans="1:3">
      <c r="A39" s="4">
        <v>37</v>
      </c>
      <c r="B39" s="4" t="s">
        <v>889</v>
      </c>
      <c r="C39" s="3" t="s">
        <v>379</v>
      </c>
    </row>
    <row r="40" spans="1:3" ht="43.2">
      <c r="A40" s="4">
        <v>38</v>
      </c>
      <c r="B40" s="4" t="s">
        <v>890</v>
      </c>
      <c r="C40" s="3" t="s">
        <v>338</v>
      </c>
    </row>
    <row r="41" spans="1:3">
      <c r="A41" s="4">
        <v>39</v>
      </c>
      <c r="B41" s="4" t="s">
        <v>891</v>
      </c>
      <c r="C41" s="2"/>
    </row>
    <row r="42" spans="1:3" ht="100.8">
      <c r="A42" s="4">
        <v>40</v>
      </c>
      <c r="B42" s="4" t="s">
        <v>892</v>
      </c>
      <c r="C42" s="2" t="s">
        <v>377</v>
      </c>
    </row>
    <row r="43" spans="1:3">
      <c r="A43" s="4">
        <v>41</v>
      </c>
      <c r="B43" s="4" t="s">
        <v>893</v>
      </c>
      <c r="C43" s="3" t="s">
        <v>420</v>
      </c>
    </row>
    <row r="44" spans="1:3">
      <c r="A44" s="4">
        <v>42</v>
      </c>
      <c r="B44" s="4" t="s">
        <v>894</v>
      </c>
    </row>
    <row r="45" spans="1:3">
      <c r="A45" s="4">
        <v>43</v>
      </c>
      <c r="B45" s="4" t="s">
        <v>895</v>
      </c>
      <c r="C45" s="3" t="s">
        <v>376</v>
      </c>
    </row>
    <row r="46" spans="1:3">
      <c r="A46" s="4">
        <v>44</v>
      </c>
      <c r="B46" s="4" t="s">
        <v>896</v>
      </c>
    </row>
    <row r="47" spans="1:3">
      <c r="A47" s="4">
        <v>45</v>
      </c>
      <c r="B47" s="4" t="s">
        <v>689</v>
      </c>
      <c r="C47" s="3" t="s">
        <v>380</v>
      </c>
    </row>
    <row r="48" spans="1:3">
      <c r="A48" s="4">
        <v>46</v>
      </c>
      <c r="B48" s="4" t="s">
        <v>897</v>
      </c>
    </row>
    <row r="49" spans="1:3">
      <c r="A49" s="4">
        <v>47</v>
      </c>
      <c r="B49" s="4" t="s">
        <v>796</v>
      </c>
      <c r="C49" s="3" t="s">
        <v>381</v>
      </c>
    </row>
    <row r="50" spans="1:3" ht="28.8">
      <c r="A50" s="4">
        <v>48</v>
      </c>
      <c r="B50" s="4" t="s">
        <v>898</v>
      </c>
      <c r="C50" s="3" t="s">
        <v>382</v>
      </c>
    </row>
    <row r="51" spans="1:3" ht="57.6">
      <c r="A51" s="4">
        <v>49</v>
      </c>
      <c r="B51" s="4" t="s">
        <v>899</v>
      </c>
      <c r="C51" s="3" t="s">
        <v>383</v>
      </c>
    </row>
    <row r="52" spans="1:3">
      <c r="A52" s="4">
        <v>50</v>
      </c>
      <c r="B52" s="4" t="s">
        <v>900</v>
      </c>
      <c r="C52" s="3" t="s">
        <v>384</v>
      </c>
    </row>
    <row r="53" spans="1:3">
      <c r="A53" s="4">
        <v>51</v>
      </c>
      <c r="B53" s="4" t="s">
        <v>765</v>
      </c>
      <c r="C53" s="3" t="s">
        <v>385</v>
      </c>
    </row>
    <row r="54" spans="1:3" ht="28.8">
      <c r="A54" s="4">
        <v>52</v>
      </c>
      <c r="B54" s="4" t="s">
        <v>809</v>
      </c>
      <c r="C54" s="3" t="s">
        <v>386</v>
      </c>
    </row>
    <row r="55" spans="1:3" ht="57.6">
      <c r="A55" s="4">
        <v>53</v>
      </c>
      <c r="B55" s="4" t="s">
        <v>762</v>
      </c>
      <c r="C55" s="2" t="s">
        <v>387</v>
      </c>
    </row>
    <row r="56" spans="1:3">
      <c r="A56" s="4">
        <v>54</v>
      </c>
      <c r="B56" s="4" t="s">
        <v>901</v>
      </c>
      <c r="C56" s="3" t="s">
        <v>388</v>
      </c>
    </row>
    <row r="57" spans="1:3">
      <c r="A57" s="4">
        <v>55</v>
      </c>
      <c r="B57" s="4" t="s">
        <v>902</v>
      </c>
    </row>
    <row r="58" spans="1:3">
      <c r="A58" s="4">
        <v>56</v>
      </c>
      <c r="B58" s="4" t="s">
        <v>903</v>
      </c>
    </row>
    <row r="59" spans="1:3" ht="28.8">
      <c r="A59" s="4">
        <v>57</v>
      </c>
      <c r="B59" s="4" t="s">
        <v>783</v>
      </c>
      <c r="C59" s="3" t="s">
        <v>421</v>
      </c>
    </row>
    <row r="60" spans="1:3">
      <c r="A60" s="4">
        <v>58</v>
      </c>
      <c r="B60" s="4" t="s">
        <v>774</v>
      </c>
    </row>
    <row r="61" spans="1:3">
      <c r="A61" s="4">
        <v>59</v>
      </c>
      <c r="B61" s="4" t="s">
        <v>904</v>
      </c>
    </row>
    <row r="62" spans="1:3">
      <c r="A62" s="4">
        <v>60</v>
      </c>
      <c r="B62" s="4" t="s">
        <v>813</v>
      </c>
      <c r="C62" s="3" t="s">
        <v>389</v>
      </c>
    </row>
    <row r="63" spans="1:3">
      <c r="A63" s="4">
        <v>61</v>
      </c>
      <c r="B63" s="4" t="s">
        <v>768</v>
      </c>
      <c r="C63" s="3" t="s">
        <v>390</v>
      </c>
    </row>
    <row r="64" spans="1:3">
      <c r="A64" s="4">
        <v>62</v>
      </c>
      <c r="B64" s="4" t="s">
        <v>816</v>
      </c>
      <c r="C64" s="3" t="s">
        <v>391</v>
      </c>
    </row>
    <row r="65" spans="1:4">
      <c r="A65" s="4">
        <v>63</v>
      </c>
      <c r="B65" s="4" t="s">
        <v>905</v>
      </c>
    </row>
    <row r="66" spans="1:4">
      <c r="A66" s="4">
        <v>64</v>
      </c>
      <c r="B66" s="4" t="s">
        <v>821</v>
      </c>
      <c r="C66" s="3" t="s">
        <v>392</v>
      </c>
    </row>
    <row r="67" spans="1:4">
      <c r="A67" s="4">
        <v>65</v>
      </c>
      <c r="B67" s="4" t="s">
        <v>906</v>
      </c>
      <c r="C67" s="3" t="s">
        <v>393</v>
      </c>
    </row>
    <row r="68" spans="1:4">
      <c r="A68" s="4">
        <v>66</v>
      </c>
      <c r="B68" s="4" t="s">
        <v>907</v>
      </c>
      <c r="C68" s="3" t="s">
        <v>394</v>
      </c>
    </row>
    <row r="69" spans="1:4">
      <c r="A69" s="4">
        <v>67</v>
      </c>
      <c r="B69" s="4" t="s">
        <v>908</v>
      </c>
      <c r="C69" s="3" t="s">
        <v>395</v>
      </c>
    </row>
    <row r="70" spans="1:4">
      <c r="A70" s="4">
        <v>68</v>
      </c>
      <c r="B70" s="4" t="s">
        <v>909</v>
      </c>
      <c r="C70" s="3" t="s">
        <v>396</v>
      </c>
    </row>
    <row r="71" spans="1:4" ht="144">
      <c r="A71" s="4">
        <v>69</v>
      </c>
      <c r="B71" s="4" t="s">
        <v>521</v>
      </c>
      <c r="C71" s="2" t="s">
        <v>322</v>
      </c>
    </row>
    <row r="72" spans="1:4">
      <c r="A72" s="4">
        <v>70</v>
      </c>
      <c r="B72" s="4" t="s">
        <v>910</v>
      </c>
    </row>
    <row r="73" spans="1:4">
      <c r="A73" s="4">
        <v>71</v>
      </c>
      <c r="B73" s="4" t="s">
        <v>911</v>
      </c>
    </row>
    <row r="74" spans="1:4" ht="86.4">
      <c r="A74" s="4">
        <v>72</v>
      </c>
      <c r="B74" s="4" t="s">
        <v>717</v>
      </c>
      <c r="C74" s="2" t="s">
        <v>323</v>
      </c>
    </row>
    <row r="75" spans="1:4" ht="28.8">
      <c r="A75" s="4">
        <v>73</v>
      </c>
      <c r="B75" s="4" t="s">
        <v>912</v>
      </c>
      <c r="C75" s="3" t="s">
        <v>397</v>
      </c>
    </row>
    <row r="76" spans="1:4">
      <c r="A76" s="4">
        <v>74</v>
      </c>
      <c r="B76" s="4" t="s">
        <v>913</v>
      </c>
    </row>
    <row r="77" spans="1:4" ht="57.6">
      <c r="A77" s="4">
        <v>75</v>
      </c>
      <c r="B77" s="4" t="s">
        <v>6</v>
      </c>
      <c r="C77" s="3" t="s">
        <v>342</v>
      </c>
    </row>
    <row r="78" spans="1:4" ht="43.2">
      <c r="A78" s="4">
        <v>76</v>
      </c>
      <c r="B78" s="4" t="s">
        <v>5</v>
      </c>
      <c r="C78" s="3" t="s">
        <v>343</v>
      </c>
    </row>
    <row r="79" spans="1:4" ht="57.6">
      <c r="A79" s="4">
        <v>77</v>
      </c>
      <c r="B79" s="4" t="s">
        <v>914</v>
      </c>
      <c r="C79" s="3" t="s">
        <v>414</v>
      </c>
    </row>
    <row r="80" spans="1:4" ht="72">
      <c r="A80" s="4">
        <v>78</v>
      </c>
      <c r="B80" s="4" t="s">
        <v>915</v>
      </c>
      <c r="C80" s="2" t="s">
        <v>415</v>
      </c>
      <c r="D80" s="3" t="s">
        <v>422</v>
      </c>
    </row>
    <row r="81" spans="1:4" ht="43.2">
      <c r="A81" s="4">
        <v>79</v>
      </c>
      <c r="B81" s="4" t="s">
        <v>524</v>
      </c>
      <c r="C81" s="3" t="s">
        <v>344</v>
      </c>
    </row>
    <row r="82" spans="1:4" ht="100.8">
      <c r="A82" s="4">
        <v>80</v>
      </c>
      <c r="B82" s="4" t="s">
        <v>916</v>
      </c>
      <c r="C82" s="3" t="s">
        <v>345</v>
      </c>
      <c r="D82" s="2" t="s">
        <v>416</v>
      </c>
    </row>
    <row r="83" spans="1:4">
      <c r="A83" s="4">
        <v>81</v>
      </c>
      <c r="B83" s="4" t="s">
        <v>836</v>
      </c>
      <c r="C83" s="3" t="s">
        <v>398</v>
      </c>
    </row>
    <row r="84" spans="1:4">
      <c r="A84" s="4">
        <v>82</v>
      </c>
      <c r="B84" s="4" t="s">
        <v>917</v>
      </c>
      <c r="C84" s="3" t="s">
        <v>423</v>
      </c>
    </row>
    <row r="85" spans="1:4">
      <c r="A85" s="4">
        <v>83</v>
      </c>
      <c r="B85" s="4" t="s">
        <v>918</v>
      </c>
      <c r="C85" s="3" t="s">
        <v>399</v>
      </c>
    </row>
    <row r="86" spans="1:4" ht="144">
      <c r="A86" s="4">
        <v>84</v>
      </c>
      <c r="B86" s="4" t="s">
        <v>919</v>
      </c>
      <c r="C86" s="2" t="s">
        <v>317</v>
      </c>
      <c r="D86" s="3" t="s">
        <v>961</v>
      </c>
    </row>
    <row r="87" spans="1:4">
      <c r="A87" s="4">
        <v>85</v>
      </c>
      <c r="B87" s="4" t="s">
        <v>920</v>
      </c>
    </row>
    <row r="88" spans="1:4">
      <c r="A88" s="4">
        <v>86</v>
      </c>
      <c r="B88" s="4" t="s">
        <v>921</v>
      </c>
    </row>
    <row r="89" spans="1:4" ht="129.6">
      <c r="A89" s="4">
        <v>87</v>
      </c>
      <c r="B89" s="4" t="s">
        <v>515</v>
      </c>
      <c r="C89" s="2" t="s">
        <v>320</v>
      </c>
    </row>
    <row r="90" spans="1:4" ht="28.8">
      <c r="A90" s="4">
        <v>88</v>
      </c>
      <c r="B90" s="4" t="s">
        <v>922</v>
      </c>
      <c r="C90" s="3" t="s">
        <v>339</v>
      </c>
    </row>
    <row r="91" spans="1:4">
      <c r="A91" s="4">
        <v>89</v>
      </c>
      <c r="B91" s="4" t="s">
        <v>923</v>
      </c>
    </row>
    <row r="92" spans="1:4">
      <c r="A92" s="4">
        <v>90</v>
      </c>
      <c r="B92" s="4" t="s">
        <v>924</v>
      </c>
    </row>
    <row r="93" spans="1:4" ht="43.2">
      <c r="A93" s="4">
        <v>91</v>
      </c>
      <c r="B93" s="4" t="s">
        <v>925</v>
      </c>
      <c r="C93" s="3" t="s">
        <v>413</v>
      </c>
    </row>
    <row r="94" spans="1:4">
      <c r="A94" s="4">
        <v>92</v>
      </c>
      <c r="B94" s="4" t="s">
        <v>926</v>
      </c>
    </row>
    <row r="95" spans="1:4" ht="28.8">
      <c r="A95" s="4">
        <v>93</v>
      </c>
      <c r="B95" s="4" t="s">
        <v>512</v>
      </c>
      <c r="C95" s="3" t="s">
        <v>340</v>
      </c>
    </row>
    <row r="96" spans="1:4" ht="100.8">
      <c r="A96" s="4">
        <v>94</v>
      </c>
      <c r="B96" s="4" t="s">
        <v>927</v>
      </c>
      <c r="C96" s="2" t="s">
        <v>321</v>
      </c>
    </row>
    <row r="97" spans="1:4" ht="57.6">
      <c r="A97" s="4">
        <v>95</v>
      </c>
      <c r="B97" s="4" t="s">
        <v>928</v>
      </c>
      <c r="C97" s="3" t="s">
        <v>346</v>
      </c>
    </row>
    <row r="98" spans="1:4" ht="43.2">
      <c r="A98" s="4">
        <v>96</v>
      </c>
      <c r="B98" s="4" t="s">
        <v>929</v>
      </c>
      <c r="C98" s="3" t="s">
        <v>341</v>
      </c>
    </row>
    <row r="99" spans="1:4" ht="72">
      <c r="A99" s="4">
        <v>97</v>
      </c>
      <c r="B99" s="4" t="s">
        <v>500</v>
      </c>
      <c r="C99" s="2" t="s">
        <v>324</v>
      </c>
      <c r="D99" s="3" t="s">
        <v>400</v>
      </c>
    </row>
    <row r="100" spans="1:4" ht="72">
      <c r="A100" s="4">
        <v>98</v>
      </c>
      <c r="B100" s="4" t="s">
        <v>435</v>
      </c>
      <c r="C100" s="2" t="s">
        <v>349</v>
      </c>
    </row>
    <row r="101" spans="1:4" ht="28.8">
      <c r="A101" s="4">
        <v>99</v>
      </c>
      <c r="B101" s="4" t="s">
        <v>438</v>
      </c>
      <c r="C101" s="3" t="s">
        <v>350</v>
      </c>
    </row>
    <row r="102" spans="1:4" ht="43.2">
      <c r="A102" s="4">
        <v>100</v>
      </c>
      <c r="B102" s="4" t="s">
        <v>432</v>
      </c>
      <c r="C102" s="3" t="s">
        <v>351</v>
      </c>
    </row>
    <row r="103" spans="1:4" ht="57.6">
      <c r="A103" s="4">
        <v>101</v>
      </c>
      <c r="B103" s="4" t="s">
        <v>453</v>
      </c>
      <c r="C103" s="3" t="s">
        <v>348</v>
      </c>
    </row>
    <row r="104" spans="1:4" ht="86.4">
      <c r="A104" s="4">
        <v>102</v>
      </c>
      <c r="B104" s="4" t="s">
        <v>930</v>
      </c>
      <c r="C104" s="2" t="s">
        <v>347</v>
      </c>
    </row>
    <row r="105" spans="1:4" ht="244.8">
      <c r="A105" s="4">
        <v>103</v>
      </c>
      <c r="B105" s="4" t="s">
        <v>506</v>
      </c>
      <c r="C105" s="2" t="s">
        <v>316</v>
      </c>
      <c r="D105" s="2" t="s">
        <v>959</v>
      </c>
    </row>
    <row r="106" spans="1:4" ht="115.2">
      <c r="A106" s="4">
        <v>104</v>
      </c>
      <c r="B106" s="4" t="s">
        <v>931</v>
      </c>
      <c r="C106" s="2" t="s">
        <v>325</v>
      </c>
    </row>
    <row r="107" spans="1:4" ht="28.8">
      <c r="A107" s="4">
        <v>105</v>
      </c>
      <c r="B107" s="4" t="s">
        <v>640</v>
      </c>
      <c r="C107" s="3" t="s">
        <v>401</v>
      </c>
    </row>
    <row r="108" spans="1:4" ht="28.8">
      <c r="A108" s="4">
        <v>106</v>
      </c>
      <c r="B108" s="4" t="s">
        <v>932</v>
      </c>
      <c r="C108" s="3" t="s">
        <v>402</v>
      </c>
    </row>
    <row r="109" spans="1:4" ht="28.8">
      <c r="A109" s="4">
        <v>107</v>
      </c>
      <c r="B109" s="4" t="s">
        <v>444</v>
      </c>
      <c r="C109" s="3" t="s">
        <v>403</v>
      </c>
    </row>
    <row r="110" spans="1:4" ht="57.6">
      <c r="A110" s="4">
        <v>108</v>
      </c>
      <c r="B110" s="4" t="s">
        <v>933</v>
      </c>
      <c r="C110" s="3" t="s">
        <v>352</v>
      </c>
    </row>
    <row r="111" spans="1:4" ht="86.4">
      <c r="A111" s="4">
        <v>109</v>
      </c>
      <c r="B111" s="4" t="s">
        <v>646</v>
      </c>
      <c r="C111" s="2" t="s">
        <v>353</v>
      </c>
    </row>
    <row r="112" spans="1:4" ht="57.6">
      <c r="A112" s="4">
        <v>110</v>
      </c>
      <c r="B112" s="4" t="s">
        <v>480</v>
      </c>
      <c r="C112" s="3" t="s">
        <v>354</v>
      </c>
    </row>
    <row r="113" spans="1:4" ht="43.2">
      <c r="A113" s="4">
        <v>111</v>
      </c>
      <c r="B113" s="4" t="s">
        <v>468</v>
      </c>
      <c r="C113" s="3" t="s">
        <v>355</v>
      </c>
    </row>
    <row r="114" spans="1:4">
      <c r="A114" s="4">
        <v>112</v>
      </c>
      <c r="B114" s="4" t="s">
        <v>934</v>
      </c>
    </row>
    <row r="115" spans="1:4" ht="43.2">
      <c r="A115" s="4">
        <v>113</v>
      </c>
      <c r="B115" s="4" t="s">
        <v>471</v>
      </c>
      <c r="C115" s="3" t="s">
        <v>356</v>
      </c>
      <c r="D115" s="2"/>
    </row>
    <row r="116" spans="1:4" ht="28.8">
      <c r="A116" s="4">
        <v>114</v>
      </c>
      <c r="B116" s="4" t="s">
        <v>441</v>
      </c>
      <c r="C116" s="3" t="s">
        <v>357</v>
      </c>
      <c r="D116" s="2"/>
    </row>
    <row r="117" spans="1:4" ht="28.8">
      <c r="A117" s="4">
        <v>115</v>
      </c>
      <c r="B117" s="4" t="s">
        <v>935</v>
      </c>
      <c r="C117" s="3" t="s">
        <v>358</v>
      </c>
    </row>
    <row r="118" spans="1:4" ht="43.2">
      <c r="A118" s="4">
        <v>116</v>
      </c>
      <c r="B118" s="4" t="s">
        <v>474</v>
      </c>
      <c r="C118" s="3" t="s">
        <v>359</v>
      </c>
    </row>
    <row r="119" spans="1:4" ht="43.2">
      <c r="A119" s="4">
        <v>117</v>
      </c>
      <c r="B119" s="4" t="s">
        <v>583</v>
      </c>
      <c r="C119" s="3" t="s">
        <v>360</v>
      </c>
    </row>
    <row r="120" spans="1:4">
      <c r="A120" s="4">
        <v>118</v>
      </c>
      <c r="B120" s="4" t="s">
        <v>649</v>
      </c>
    </row>
    <row r="121" spans="1:4" ht="43.2">
      <c r="A121" s="4">
        <v>119</v>
      </c>
      <c r="B121" s="4" t="s">
        <v>569</v>
      </c>
      <c r="C121" s="3" t="s">
        <v>406</v>
      </c>
    </row>
    <row r="122" spans="1:4">
      <c r="A122" s="4">
        <v>120</v>
      </c>
      <c r="B122" s="4" t="s">
        <v>477</v>
      </c>
      <c r="C122" s="3" t="s">
        <v>404</v>
      </c>
    </row>
    <row r="123" spans="1:4" ht="28.8">
      <c r="A123" s="4">
        <v>121</v>
      </c>
      <c r="B123" s="4" t="s">
        <v>936</v>
      </c>
      <c r="C123" s="3" t="s">
        <v>361</v>
      </c>
    </row>
    <row r="124" spans="1:4" ht="28.8">
      <c r="A124" s="4">
        <v>122</v>
      </c>
      <c r="B124" s="4" t="s">
        <v>654</v>
      </c>
      <c r="C124" s="3" t="s">
        <v>362</v>
      </c>
    </row>
    <row r="125" spans="1:4" ht="187.2">
      <c r="A125" s="4">
        <v>123</v>
      </c>
      <c r="B125" s="4" t="s">
        <v>638</v>
      </c>
      <c r="C125" s="2" t="s">
        <v>315</v>
      </c>
      <c r="D125" s="3" t="s">
        <v>960</v>
      </c>
    </row>
    <row r="126" spans="1:4" ht="86.4">
      <c r="A126" s="4">
        <v>124</v>
      </c>
      <c r="B126" s="4" t="s">
        <v>937</v>
      </c>
      <c r="C126" s="2" t="s">
        <v>326</v>
      </c>
    </row>
    <row r="127" spans="1:4" ht="72">
      <c r="A127" s="4">
        <v>125</v>
      </c>
      <c r="B127" s="4" t="s">
        <v>938</v>
      </c>
      <c r="C127" s="2" t="s">
        <v>417</v>
      </c>
    </row>
    <row r="128" spans="1:4">
      <c r="A128" s="4">
        <v>126</v>
      </c>
      <c r="B128" s="4" t="s">
        <v>939</v>
      </c>
    </row>
    <row r="129" spans="1:4">
      <c r="A129" s="4">
        <v>127</v>
      </c>
      <c r="B129" s="4" t="s">
        <v>660</v>
      </c>
    </row>
    <row r="130" spans="1:4" ht="28.8">
      <c r="A130" s="4">
        <v>128</v>
      </c>
      <c r="B130" s="4" t="s">
        <v>662</v>
      </c>
      <c r="C130" s="3" t="s">
        <v>363</v>
      </c>
    </row>
    <row r="131" spans="1:4">
      <c r="A131" s="4">
        <v>129</v>
      </c>
      <c r="B131" s="4" t="s">
        <v>706</v>
      </c>
    </row>
    <row r="132" spans="1:4" ht="57.6">
      <c r="A132" s="4">
        <v>130</v>
      </c>
      <c r="B132" s="4" t="s">
        <v>572</v>
      </c>
      <c r="C132" s="3" t="s">
        <v>364</v>
      </c>
    </row>
    <row r="133" spans="1:4" ht="57.6">
      <c r="A133" s="4">
        <v>131</v>
      </c>
      <c r="B133" s="4" t="s">
        <v>577</v>
      </c>
      <c r="C133" s="3" t="s">
        <v>365</v>
      </c>
    </row>
    <row r="134" spans="1:4" ht="72">
      <c r="A134" s="4">
        <v>132</v>
      </c>
      <c r="B134" s="4" t="s">
        <v>940</v>
      </c>
      <c r="C134" s="2" t="s">
        <v>366</v>
      </c>
    </row>
    <row r="135" spans="1:4" ht="57.6">
      <c r="A135" s="4">
        <v>133</v>
      </c>
      <c r="B135" s="4" t="s">
        <v>665</v>
      </c>
      <c r="C135" s="3" t="s">
        <v>405</v>
      </c>
    </row>
    <row r="136" spans="1:4">
      <c r="A136" s="4">
        <v>134</v>
      </c>
      <c r="B136" s="4" t="s">
        <v>941</v>
      </c>
    </row>
    <row r="137" spans="1:4">
      <c r="A137" s="4">
        <v>135</v>
      </c>
      <c r="B137" s="4" t="s">
        <v>942</v>
      </c>
    </row>
    <row r="138" spans="1:4">
      <c r="A138" s="4">
        <v>136</v>
      </c>
      <c r="B138" s="4" t="s">
        <v>943</v>
      </c>
    </row>
    <row r="139" spans="1:4">
      <c r="A139" s="4">
        <v>137</v>
      </c>
      <c r="B139" s="4" t="s">
        <v>944</v>
      </c>
    </row>
    <row r="140" spans="1:4">
      <c r="A140" s="4">
        <v>138</v>
      </c>
      <c r="B140" s="4" t="s">
        <v>945</v>
      </c>
    </row>
    <row r="141" spans="1:4" ht="144">
      <c r="A141" s="4">
        <v>139</v>
      </c>
      <c r="B141" s="4" t="s">
        <v>613</v>
      </c>
      <c r="C141" s="2" t="s">
        <v>314</v>
      </c>
      <c r="D141" s="3" t="s">
        <v>312</v>
      </c>
    </row>
    <row r="142" spans="1:4" ht="115.2">
      <c r="A142" s="4">
        <v>140</v>
      </c>
      <c r="B142" s="4" t="s">
        <v>946</v>
      </c>
      <c r="C142" s="2" t="s">
        <v>327</v>
      </c>
    </row>
    <row r="143" spans="1:4" ht="57.6">
      <c r="A143" s="4">
        <v>141</v>
      </c>
      <c r="B143" s="4" t="s">
        <v>554</v>
      </c>
      <c r="C143" s="2" t="s">
        <v>328</v>
      </c>
    </row>
    <row r="144" spans="1:4" ht="43.2">
      <c r="A144" s="4">
        <v>142</v>
      </c>
      <c r="B144" s="4" t="s">
        <v>563</v>
      </c>
      <c r="C144" s="3" t="s">
        <v>407</v>
      </c>
    </row>
    <row r="145" spans="1:3" ht="57.6">
      <c r="A145" s="4">
        <v>143</v>
      </c>
      <c r="B145" s="4" t="s">
        <v>560</v>
      </c>
      <c r="C145" s="3" t="s">
        <v>367</v>
      </c>
    </row>
    <row r="146" spans="1:3" ht="57.6">
      <c r="A146" s="4">
        <v>144</v>
      </c>
      <c r="B146" s="4" t="s">
        <v>551</v>
      </c>
      <c r="C146" s="2" t="s">
        <v>368</v>
      </c>
    </row>
    <row r="147" spans="1:3">
      <c r="A147" s="4">
        <v>145</v>
      </c>
      <c r="B147" s="4" t="s">
        <v>557</v>
      </c>
    </row>
    <row r="148" spans="1:3">
      <c r="A148" s="4">
        <v>146</v>
      </c>
      <c r="B148" s="4" t="s">
        <v>947</v>
      </c>
    </row>
    <row r="149" spans="1:3" ht="28.8">
      <c r="A149" s="4">
        <v>147</v>
      </c>
      <c r="B149" s="4" t="s">
        <v>618</v>
      </c>
      <c r="C149" s="3" t="s">
        <v>369</v>
      </c>
    </row>
    <row r="150" spans="1:3">
      <c r="A150" s="4">
        <v>148</v>
      </c>
      <c r="B150" s="4" t="s">
        <v>948</v>
      </c>
    </row>
    <row r="151" spans="1:3" ht="28.8">
      <c r="A151" s="4">
        <v>149</v>
      </c>
      <c r="B151" s="4" t="s">
        <v>621</v>
      </c>
      <c r="C151" s="3" t="s">
        <v>370</v>
      </c>
    </row>
    <row r="152" spans="1:3">
      <c r="A152" s="4">
        <v>150</v>
      </c>
      <c r="B152" s="4" t="s">
        <v>949</v>
      </c>
    </row>
    <row r="153" spans="1:3">
      <c r="A153" s="4">
        <v>151</v>
      </c>
      <c r="B153" s="4" t="s">
        <v>950</v>
      </c>
    </row>
    <row r="154" spans="1:3" ht="57.6">
      <c r="A154" s="4">
        <v>152</v>
      </c>
      <c r="B154" s="4" t="s">
        <v>951</v>
      </c>
      <c r="C154" s="2" t="s">
        <v>371</v>
      </c>
    </row>
    <row r="155" spans="1:3" ht="28.8">
      <c r="A155" s="4">
        <v>153</v>
      </c>
      <c r="B155" s="4" t="s">
        <v>952</v>
      </c>
      <c r="C155" s="3" t="s">
        <v>372</v>
      </c>
    </row>
    <row r="156" spans="1:3" ht="86.4">
      <c r="A156" s="4">
        <v>154</v>
      </c>
      <c r="B156" s="4" t="s">
        <v>545</v>
      </c>
      <c r="C156" s="2" t="s">
        <v>373</v>
      </c>
    </row>
    <row r="157" spans="1:3" ht="100.8">
      <c r="A157" s="4">
        <v>155</v>
      </c>
      <c r="B157" s="4" t="s">
        <v>953</v>
      </c>
      <c r="C157" s="2" t="s">
        <v>374</v>
      </c>
    </row>
    <row r="158" spans="1:3">
      <c r="A158" s="4">
        <v>156</v>
      </c>
      <c r="B158" s="4" t="s">
        <v>954</v>
      </c>
    </row>
    <row r="169" spans="3:3">
      <c r="C169" s="2"/>
    </row>
  </sheetData>
  <pageMargins left="0.7" right="0.7" top="0.78740157499999996" bottom="0.78740157499999996" header="0.3" footer="0.3"/>
  <pageSetup paperSize="9" orientation="portrait" r:id="rId1"/>
</worksheet>
</file>

<file path=xl/worksheets/sheet5.xml><?xml version="1.0" encoding="utf-8"?>
<worksheet xmlns="http://schemas.openxmlformats.org/spreadsheetml/2006/main" xmlns:r="http://schemas.openxmlformats.org/officeDocument/2006/relationships">
  <dimension ref="A4:C159"/>
  <sheetViews>
    <sheetView topLeftCell="A24" workbookViewId="0">
      <selection activeCell="A39" sqref="A39"/>
    </sheetView>
  </sheetViews>
  <sheetFormatPr baseColWidth="10" defaultRowHeight="14.4"/>
  <cols>
    <col min="1" max="1" width="26" customWidth="1"/>
    <col min="2" max="2" width="27.6640625" customWidth="1"/>
    <col min="3" max="3" width="44.5546875" customWidth="1"/>
    <col min="4" max="4" width="164" customWidth="1"/>
  </cols>
  <sheetData>
    <row r="4" spans="1:3">
      <c r="A4" t="s">
        <v>42</v>
      </c>
      <c r="B4" t="s">
        <v>43</v>
      </c>
      <c r="C4" t="str">
        <f t="shared" ref="C4:C35" si="0">RIGHT(A4, LEN(A4)-5)</f>
        <v>Sarephtha</v>
      </c>
    </row>
    <row r="5" spans="1:3">
      <c r="A5" t="s">
        <v>44</v>
      </c>
      <c r="B5" t="s">
        <v>45</v>
      </c>
      <c r="C5" t="str">
        <f t="shared" si="0"/>
        <v>?</v>
      </c>
    </row>
    <row r="6" spans="1:3">
      <c r="A6" t="s">
        <v>46</v>
      </c>
      <c r="B6" t="s">
        <v>9</v>
      </c>
      <c r="C6" t="str">
        <f t="shared" si="0"/>
        <v>Zebulon</v>
      </c>
    </row>
    <row r="7" spans="1:3">
      <c r="A7" t="s">
        <v>47</v>
      </c>
      <c r="B7" t="s">
        <v>48</v>
      </c>
      <c r="C7" t="str">
        <f t="shared" si="0"/>
        <v>Acchabaron</v>
      </c>
    </row>
    <row r="8" spans="1:3">
      <c r="A8" t="s">
        <v>49</v>
      </c>
      <c r="B8" t="s">
        <v>50</v>
      </c>
      <c r="C8" t="str">
        <f t="shared" si="0"/>
        <v>Amathus</v>
      </c>
    </row>
    <row r="9" spans="1:3">
      <c r="A9" t="s">
        <v>51</v>
      </c>
      <c r="B9" t="s">
        <v>52</v>
      </c>
      <c r="C9" t="str">
        <f t="shared" si="0"/>
        <v>Aenon near Salem which is also Saloumias</v>
      </c>
    </row>
    <row r="10" spans="1:3">
      <c r="A10" t="s">
        <v>53</v>
      </c>
      <c r="B10" t="s">
        <v>54</v>
      </c>
      <c r="C10" t="str">
        <f t="shared" si="0"/>
        <v>Koreae</v>
      </c>
    </row>
    <row r="11" spans="1:3">
      <c r="A11" t="s">
        <v>55</v>
      </c>
      <c r="B11" t="s">
        <v>56</v>
      </c>
      <c r="C11" t="str">
        <f t="shared" si="0"/>
        <v>Phasaelis</v>
      </c>
    </row>
    <row r="12" spans="1:3">
      <c r="A12" t="s">
        <v>57</v>
      </c>
      <c r="B12" t="s">
        <v>58</v>
      </c>
      <c r="C12" t="str">
        <f t="shared" si="0"/>
        <v>Archelais</v>
      </c>
    </row>
    <row r="13" spans="1:3">
      <c r="A13" t="s">
        <v>59</v>
      </c>
      <c r="B13" t="s">
        <v>60</v>
      </c>
      <c r="C13" t="str">
        <f t="shared" si="0"/>
        <v>Galgala, also the Twelve Stones</v>
      </c>
    </row>
    <row r="14" spans="1:3">
      <c r="A14" t="s">
        <v>61</v>
      </c>
      <c r="B14" t="s">
        <v>62</v>
      </c>
      <c r="C14" t="str">
        <f t="shared" si="0"/>
        <v>The (place) of Saint Elisha</v>
      </c>
    </row>
    <row r="15" spans="1:3">
      <c r="A15" t="s">
        <v>63</v>
      </c>
      <c r="B15" t="s">
        <v>64</v>
      </c>
      <c r="C15" t="str">
        <f t="shared" si="0"/>
        <v>Jericho</v>
      </c>
    </row>
    <row r="16" spans="1:3">
      <c r="A16" t="s">
        <v>65</v>
      </c>
      <c r="B16" t="s">
        <v>65</v>
      </c>
      <c r="C16" t="str">
        <f t="shared" si="0"/>
        <v>Ebal</v>
      </c>
    </row>
    <row r="17" spans="1:3">
      <c r="A17" t="s">
        <v>66</v>
      </c>
      <c r="B17" t="s">
        <v>66</v>
      </c>
      <c r="C17" t="str">
        <f t="shared" si="0"/>
        <v>Gerizim</v>
      </c>
    </row>
    <row r="18" spans="1:3">
      <c r="A18" t="s">
        <v>67</v>
      </c>
      <c r="B18" t="s">
        <v>68</v>
      </c>
      <c r="C18" s="1" t="str">
        <f t="shared" si="0"/>
        <v>Bethnamran, also Bethnambris</v>
      </c>
    </row>
    <row r="19" spans="1:3">
      <c r="A19" t="s">
        <v>69</v>
      </c>
      <c r="B19" t="s">
        <v>70</v>
      </c>
      <c r="C19" s="1" t="str">
        <f t="shared" si="0"/>
        <v>Bethramphtha, now Livias</v>
      </c>
    </row>
    <row r="20" spans="1:3">
      <c r="A20" t="s">
        <v>71</v>
      </c>
      <c r="B20" t="s">
        <v>72</v>
      </c>
      <c r="C20" t="str">
        <f t="shared" si="0"/>
        <v>Aenon, where now is Sapsaphas</v>
      </c>
    </row>
    <row r="21" spans="1:3">
      <c r="A21" t="s">
        <v>73</v>
      </c>
      <c r="B21" t="s">
        <v>74</v>
      </c>
      <c r="C21" t="str">
        <f t="shared" si="0"/>
        <v>Bethabara, the place of baptism of St. John</v>
      </c>
    </row>
    <row r="22" spans="1:3">
      <c r="A22" t="s">
        <v>75</v>
      </c>
      <c r="B22" t="s">
        <v>76</v>
      </c>
      <c r="C22" t="str">
        <f t="shared" si="0"/>
        <v>Alon Atath, today Bethagla</v>
      </c>
    </row>
    <row r="23" spans="1:3">
      <c r="A23" t="s">
        <v>77</v>
      </c>
      <c r="B23" t="s">
        <v>78</v>
      </c>
      <c r="C23" t="str">
        <f t="shared" si="0"/>
        <v>(Hot Baths) of Baaru</v>
      </c>
    </row>
    <row r="24" spans="1:3">
      <c r="A24" t="s">
        <v>79</v>
      </c>
      <c r="B24" t="s">
        <v>10</v>
      </c>
      <c r="C24" t="str">
        <f t="shared" si="0"/>
        <v>Waters of Callirhoe</v>
      </c>
    </row>
    <row r="25" spans="1:3">
      <c r="A25" t="s">
        <v>80</v>
      </c>
      <c r="B25" t="s">
        <v>11</v>
      </c>
      <c r="C25" t="str">
        <f t="shared" si="0"/>
        <v>The Salt Lake, or Lake of Asphalt...</v>
      </c>
    </row>
    <row r="26" spans="1:3">
      <c r="A26" t="s">
        <v>81</v>
      </c>
      <c r="B26" t="s">
        <v>12</v>
      </c>
      <c r="C26" t="str">
        <f t="shared" si="0"/>
        <v>The (place) of Saint Lot</v>
      </c>
    </row>
    <row r="27" spans="1:3">
      <c r="A27" t="s">
        <v>82</v>
      </c>
      <c r="B27" t="s">
        <v>83</v>
      </c>
      <c r="C27" t="str">
        <f t="shared" si="0"/>
        <v>Balak also Segor, now Zoara</v>
      </c>
    </row>
    <row r="28" spans="1:3">
      <c r="A28" t="s">
        <v>84</v>
      </c>
      <c r="B28" t="s">
        <v>85</v>
      </c>
      <c r="C28" t="str">
        <f t="shared" si="0"/>
        <v>Desert</v>
      </c>
    </row>
    <row r="29" spans="1:3">
      <c r="A29" t="s">
        <v>86</v>
      </c>
      <c r="B29" t="s">
        <v>87</v>
      </c>
      <c r="C29" t="str">
        <f t="shared" si="0"/>
        <v>Aia</v>
      </c>
    </row>
    <row r="30" spans="1:3">
      <c r="A30" t="s">
        <v>88</v>
      </c>
      <c r="B30" t="s">
        <v>89</v>
      </c>
      <c r="C30" t="str">
        <f t="shared" si="0"/>
        <v>Tharais</v>
      </c>
    </row>
    <row r="31" spans="1:3">
      <c r="A31" t="s">
        <v>90</v>
      </c>
      <c r="B31" t="s">
        <v>91</v>
      </c>
      <c r="C31" t="str">
        <f t="shared" si="0"/>
        <v>Betomarsea also Maiumas</v>
      </c>
    </row>
    <row r="32" spans="1:3">
      <c r="A32" t="s">
        <v>859</v>
      </c>
      <c r="B32" t="s">
        <v>92</v>
      </c>
      <c r="C32" t="str">
        <f t="shared" si="0"/>
        <v>Charach Moba</v>
      </c>
    </row>
    <row r="33" spans="1:3">
      <c r="A33" t="s">
        <v>93</v>
      </c>
      <c r="B33" t="s">
        <v>94</v>
      </c>
      <c r="C33" t="str">
        <f t="shared" si="0"/>
        <v>Zared ?</v>
      </c>
    </row>
    <row r="34" spans="1:3">
      <c r="A34" t="s">
        <v>95</v>
      </c>
      <c r="B34" t="s">
        <v>96</v>
      </c>
      <c r="C34" t="str">
        <f t="shared" si="0"/>
        <v>Petra in the land of Edom, also Iechtoel...</v>
      </c>
    </row>
    <row r="35" spans="1:3">
      <c r="A35" t="s">
        <v>97</v>
      </c>
      <c r="B35" t="s">
        <v>13</v>
      </c>
      <c r="C35" t="str">
        <f t="shared" si="0"/>
        <v>Eastern border of Judea</v>
      </c>
    </row>
    <row r="36" spans="1:3">
      <c r="A36" t="s">
        <v>98</v>
      </c>
      <c r="B36" t="s">
        <v>14</v>
      </c>
      <c r="C36" t="str">
        <f t="shared" ref="C36:C67" si="1">RIGHT(A36, LEN(A36)-5)</f>
        <v>Akrabim, now Akrabittine</v>
      </c>
    </row>
    <row r="37" spans="1:3">
      <c r="A37" t="s">
        <v>99</v>
      </c>
      <c r="B37" t="s">
        <v>15</v>
      </c>
      <c r="C37" t="str">
        <f t="shared" si="1"/>
        <v>Selo, where the ark stayed</v>
      </c>
    </row>
    <row r="38" spans="1:3">
      <c r="A38" t="s">
        <v>100</v>
      </c>
      <c r="B38" t="s">
        <v>16</v>
      </c>
      <c r="C38" t="str">
        <f t="shared" si="1"/>
        <v>Neapolis</v>
      </c>
    </row>
    <row r="39" spans="1:3">
      <c r="A39" t="s">
        <v>101</v>
      </c>
      <c r="B39" t="s">
        <v>17</v>
      </c>
      <c r="C39" t="str">
        <f t="shared" si="1"/>
        <v>Dothaim, where Joseph found his brothers...</v>
      </c>
    </row>
    <row r="40" spans="1:3">
      <c r="A40" t="s">
        <v>102</v>
      </c>
      <c r="B40" t="s">
        <v>18</v>
      </c>
      <c r="C40" t="str">
        <f t="shared" si="1"/>
        <v>Lot of Ephraim</v>
      </c>
    </row>
    <row r="41" spans="1:3">
      <c r="A41" t="s">
        <v>103</v>
      </c>
      <c r="B41" t="s">
        <v>19</v>
      </c>
      <c r="C41" t="str">
        <f t="shared" si="1"/>
        <v>Sychar which is now Sycchora</v>
      </c>
    </row>
    <row r="42" spans="1:3">
      <c r="A42" t="s">
        <v>104</v>
      </c>
      <c r="B42" t="s">
        <v>105</v>
      </c>
      <c r="C42" t="str">
        <f t="shared" si="1"/>
        <v>The (place) of Joseph</v>
      </c>
    </row>
    <row r="43" spans="1:3">
      <c r="A43" t="s">
        <v>106</v>
      </c>
      <c r="B43" t="s">
        <v>107</v>
      </c>
      <c r="C43" t="str">
        <f t="shared" si="1"/>
        <v>Sychem also Sikima and Salim</v>
      </c>
    </row>
    <row r="44" spans="1:3">
      <c r="A44" t="s">
        <v>108</v>
      </c>
      <c r="B44" t="s">
        <v>20</v>
      </c>
      <c r="C44" t="str">
        <f t="shared" si="1"/>
        <v>Here is Jacob's well</v>
      </c>
    </row>
    <row r="45" spans="1:3">
      <c r="A45" t="s">
        <v>109</v>
      </c>
      <c r="B45" t="s">
        <v>110</v>
      </c>
      <c r="C45" t="str">
        <f t="shared" si="1"/>
        <v>Tur Gobel (Mount Ebal)</v>
      </c>
    </row>
    <row r="46" spans="1:3">
      <c r="A46" t="s">
        <v>111</v>
      </c>
      <c r="B46" t="s">
        <v>112</v>
      </c>
      <c r="C46" t="str">
        <f t="shared" si="1"/>
        <v>Tur (Mount) Garizin</v>
      </c>
    </row>
    <row r="47" spans="1:3">
      <c r="A47" t="s">
        <v>113</v>
      </c>
      <c r="B47" t="s">
        <v>21</v>
      </c>
      <c r="C47" t="str">
        <f t="shared" si="1"/>
        <v>Joseph, God blessed you...</v>
      </c>
    </row>
    <row r="48" spans="1:3">
      <c r="A48" t="s">
        <v>114</v>
      </c>
      <c r="B48" t="s">
        <v>115</v>
      </c>
      <c r="C48" t="str">
        <f t="shared" si="1"/>
        <v>Theraspis</v>
      </c>
    </row>
    <row r="49" spans="1:3">
      <c r="A49" t="s">
        <v>116</v>
      </c>
      <c r="B49" t="s">
        <v>117</v>
      </c>
      <c r="C49" t="str">
        <f t="shared" si="1"/>
        <v>Ephron also Ephraia, where went the Lord</v>
      </c>
    </row>
    <row r="50" spans="1:3">
      <c r="A50" t="s">
        <v>118</v>
      </c>
      <c r="B50" t="s">
        <v>119</v>
      </c>
      <c r="C50" t="str">
        <f t="shared" si="1"/>
        <v>Rimmon</v>
      </c>
    </row>
    <row r="51" spans="1:3">
      <c r="A51" t="s">
        <v>120</v>
      </c>
      <c r="B51" t="s">
        <v>121</v>
      </c>
      <c r="C51" t="str">
        <f t="shared" si="1"/>
        <v>Luza, also Bethel</v>
      </c>
    </row>
    <row r="52" spans="1:3">
      <c r="A52" t="s">
        <v>122</v>
      </c>
      <c r="B52" t="s">
        <v>123</v>
      </c>
      <c r="C52" t="str">
        <f t="shared" si="1"/>
        <v>Sams</v>
      </c>
    </row>
    <row r="53" spans="1:3">
      <c r="A53" t="s">
        <v>124</v>
      </c>
      <c r="B53" t="s">
        <v>125</v>
      </c>
      <c r="C53" t="str">
        <f t="shared" si="1"/>
        <v>Aialon, where the moon stood...</v>
      </c>
    </row>
    <row r="54" spans="1:3">
      <c r="A54" t="s">
        <v>126</v>
      </c>
      <c r="B54" t="s">
        <v>127</v>
      </c>
      <c r="C54" t="str">
        <f t="shared" si="1"/>
        <v>Gophna</v>
      </c>
    </row>
    <row r="55" spans="1:3">
      <c r="A55" t="s">
        <v>128</v>
      </c>
      <c r="B55" t="s">
        <v>129</v>
      </c>
      <c r="C55" t="str">
        <f t="shared" si="1"/>
        <v>Gabaon</v>
      </c>
    </row>
    <row r="56" spans="1:3">
      <c r="A56" t="s">
        <v>130</v>
      </c>
      <c r="B56" t="s">
        <v>131</v>
      </c>
      <c r="C56" t="str">
        <f t="shared" si="1"/>
        <v>Rama</v>
      </c>
    </row>
    <row r="57" spans="1:3">
      <c r="A57" t="s">
        <v>132</v>
      </c>
      <c r="B57" t="s">
        <v>133</v>
      </c>
      <c r="C57" t="str">
        <f t="shared" si="1"/>
        <v>Armathaim, also Arimathea</v>
      </c>
    </row>
    <row r="58" spans="1:3">
      <c r="A58" t="s">
        <v>134</v>
      </c>
      <c r="B58" t="s">
        <v>22</v>
      </c>
      <c r="C58" t="str">
        <f t="shared" si="1"/>
        <v>Benjamin, the Lord covers him...</v>
      </c>
    </row>
    <row r="59" spans="1:3">
      <c r="A59" t="s">
        <v>135</v>
      </c>
      <c r="B59" t="s">
        <v>136</v>
      </c>
      <c r="C59" t="str">
        <f t="shared" si="1"/>
        <v>The Holy City Jerusalem</v>
      </c>
    </row>
    <row r="60" spans="1:3">
      <c r="A60" t="s">
        <v>137</v>
      </c>
      <c r="B60" t="s">
        <v>138</v>
      </c>
      <c r="C60" t="str">
        <f t="shared" si="1"/>
        <v>Gethsemane</v>
      </c>
    </row>
    <row r="61" spans="1:3">
      <c r="A61" t="s">
        <v>139</v>
      </c>
      <c r="B61" t="s">
        <v>140</v>
      </c>
      <c r="C61" t="str">
        <f t="shared" si="1"/>
        <v>Aceldama</v>
      </c>
    </row>
    <row r="62" spans="1:3">
      <c r="A62" t="s">
        <v>141</v>
      </c>
      <c r="B62">
        <v>59</v>
      </c>
      <c r="C62" t="str">
        <f t="shared" si="1"/>
        <v>Lot of Benjamin</v>
      </c>
    </row>
    <row r="63" spans="1:3">
      <c r="A63" t="s">
        <v>142</v>
      </c>
      <c r="B63" t="s">
        <v>143</v>
      </c>
      <c r="C63" t="str">
        <f t="shared" si="1"/>
        <v>The Fourth Mile</v>
      </c>
    </row>
    <row r="64" spans="1:3">
      <c r="A64" t="s">
        <v>144</v>
      </c>
      <c r="B64" t="s">
        <v>145</v>
      </c>
      <c r="C64" t="str">
        <f t="shared" si="1"/>
        <v>The Ninth Mile</v>
      </c>
    </row>
    <row r="65" spans="1:3">
      <c r="A65" t="s">
        <v>146</v>
      </c>
      <c r="B65" t="s">
        <v>147</v>
      </c>
      <c r="C65" t="str">
        <f t="shared" si="1"/>
        <v>Bethoron</v>
      </c>
    </row>
    <row r="66" spans="1:3">
      <c r="A66" t="s">
        <v>148</v>
      </c>
      <c r="B66" t="s">
        <v>149</v>
      </c>
      <c r="C66" t="str">
        <f t="shared" si="1"/>
        <v>Kapheruta ?</v>
      </c>
    </row>
    <row r="67" spans="1:3">
      <c r="A67" t="s">
        <v>150</v>
      </c>
      <c r="B67" t="s">
        <v>151</v>
      </c>
      <c r="C67" t="str">
        <f t="shared" si="1"/>
        <v>Betomelgezis</v>
      </c>
    </row>
    <row r="68" spans="1:3">
      <c r="A68" t="s">
        <v>152</v>
      </c>
      <c r="B68" t="s">
        <v>153</v>
      </c>
      <c r="C68" t="str">
        <f t="shared" ref="C68:C99" si="2">RIGHT(A68, LEN(A68)-5)</f>
        <v>Adiathim now Aditha</v>
      </c>
    </row>
    <row r="69" spans="1:3">
      <c r="A69" t="s">
        <v>154</v>
      </c>
      <c r="B69" t="s">
        <v>155</v>
      </c>
      <c r="C69" t="str">
        <f t="shared" si="2"/>
        <v>Modeim, today Moditha, the place of...</v>
      </c>
    </row>
    <row r="70" spans="1:3">
      <c r="A70" t="s">
        <v>156</v>
      </c>
      <c r="B70" t="s">
        <v>157</v>
      </c>
      <c r="C70" t="str">
        <f t="shared" si="2"/>
        <v>Thamna, where Judah sheared his sheep</v>
      </c>
    </row>
    <row r="71" spans="1:3">
      <c r="A71" t="s">
        <v>158</v>
      </c>
      <c r="B71" t="s">
        <v>159</v>
      </c>
      <c r="C71" t="str">
        <f t="shared" si="2"/>
        <v>Anob now Betoannaba</v>
      </c>
    </row>
    <row r="72" spans="1:3">
      <c r="A72" t="s">
        <v>160</v>
      </c>
      <c r="B72" t="s">
        <v>161</v>
      </c>
      <c r="C72" t="str">
        <f t="shared" si="2"/>
        <v>Nicopolis</v>
      </c>
    </row>
    <row r="73" spans="1:3">
      <c r="A73" t="s">
        <v>162</v>
      </c>
      <c r="B73" t="s">
        <v>163</v>
      </c>
      <c r="C73" t="str">
        <f t="shared" si="2"/>
        <v>Gedur, also Gidirtha</v>
      </c>
    </row>
    <row r="74" spans="1:3">
      <c r="A74" t="s">
        <v>164</v>
      </c>
      <c r="B74" t="s">
        <v>165</v>
      </c>
      <c r="C74" t="str">
        <f t="shared" si="2"/>
        <v>Ephratha</v>
      </c>
    </row>
    <row r="75" spans="1:3">
      <c r="A75" t="s">
        <v>166</v>
      </c>
      <c r="B75" t="s">
        <v>167</v>
      </c>
      <c r="C75" t="str">
        <f t="shared" si="2"/>
        <v>Bethlehem</v>
      </c>
    </row>
    <row r="76" spans="1:3">
      <c r="A76" t="s">
        <v>168</v>
      </c>
      <c r="B76" t="s">
        <v>169</v>
      </c>
      <c r="C76" t="str">
        <f t="shared" si="2"/>
        <v>Rama. A voice was heard in Rama</v>
      </c>
    </row>
    <row r="77" spans="1:3">
      <c r="A77" t="s">
        <v>170</v>
      </c>
      <c r="B77" t="s">
        <v>23</v>
      </c>
      <c r="C77" t="str">
        <f t="shared" si="2"/>
        <v>Lot of Judah</v>
      </c>
    </row>
    <row r="78" spans="1:3">
      <c r="A78" t="s">
        <v>171</v>
      </c>
      <c r="B78" t="s">
        <v>172</v>
      </c>
      <c r="C78" t="str">
        <f t="shared" si="2"/>
        <v>Thekoa</v>
      </c>
    </row>
    <row r="79" spans="1:3">
      <c r="A79" t="s">
        <v>173</v>
      </c>
      <c r="B79" t="s">
        <v>174</v>
      </c>
      <c r="C79" t="str">
        <f t="shared" si="2"/>
        <v>Bethzur</v>
      </c>
    </row>
    <row r="80" spans="1:3">
      <c r="A80" t="s">
        <v>175</v>
      </c>
      <c r="B80" t="s">
        <v>176</v>
      </c>
      <c r="C80" t="str">
        <f t="shared" si="2"/>
        <v>The (church) of Saint Philip, where...</v>
      </c>
    </row>
    <row r="81" spans="1:3">
      <c r="A81" t="s">
        <v>177</v>
      </c>
      <c r="B81" t="s">
        <v>178</v>
      </c>
      <c r="C81" t="str">
        <f t="shared" si="2"/>
        <v>Arbo, also the Terebinth. The Oak of Mambre</v>
      </c>
    </row>
    <row r="82" spans="1:3">
      <c r="A82" t="s">
        <v>179</v>
      </c>
      <c r="B82" t="s">
        <v>180</v>
      </c>
      <c r="C82" t="str">
        <f t="shared" si="2"/>
        <v>Socho</v>
      </c>
    </row>
    <row r="83" spans="1:3">
      <c r="A83" t="s">
        <v>181</v>
      </c>
      <c r="B83" t="s">
        <v>182</v>
      </c>
      <c r="C83" t="str">
        <f t="shared" si="2"/>
        <v>Bethzachar(ia). The (place) of Saint Zacharias</v>
      </c>
    </row>
    <row r="84" spans="1:3">
      <c r="A84" t="s">
        <v>183</v>
      </c>
      <c r="B84" t="s">
        <v>184</v>
      </c>
      <c r="C84" t="str">
        <f t="shared" si="2"/>
        <v>Saphitha</v>
      </c>
    </row>
    <row r="85" spans="1:3">
      <c r="A85" t="s">
        <v>185</v>
      </c>
      <c r="B85" t="s">
        <v>24</v>
      </c>
      <c r="C85" t="str">
        <f t="shared" si="2"/>
        <v>The (place) of Saint Micah</v>
      </c>
    </row>
    <row r="86" spans="1:3">
      <c r="A86" t="s">
        <v>186</v>
      </c>
      <c r="B86" t="s">
        <v>187</v>
      </c>
      <c r="C86" t="str">
        <f t="shared" si="2"/>
        <v>Morasthi whence was Micah the Prophet</v>
      </c>
    </row>
    <row r="87" spans="1:3">
      <c r="A87" t="s">
        <v>188</v>
      </c>
      <c r="B87" t="s">
        <v>189</v>
      </c>
      <c r="C87" t="str">
        <f t="shared" si="2"/>
        <v>Eleutheropolis</v>
      </c>
    </row>
    <row r="88" spans="1:3">
      <c r="A88" t="s">
        <v>190</v>
      </c>
      <c r="B88" t="s">
        <v>25</v>
      </c>
      <c r="C88" t="str">
        <f t="shared" si="2"/>
        <v>... ira</v>
      </c>
    </row>
    <row r="89" spans="1:3">
      <c r="A89" t="s">
        <v>191</v>
      </c>
      <c r="B89" t="s">
        <v>192</v>
      </c>
      <c r="C89" t="str">
        <f t="shared" si="2"/>
        <v>Lod also Lydea, called also Diospolis</v>
      </c>
    </row>
    <row r="90" spans="1:3">
      <c r="A90" t="s">
        <v>193</v>
      </c>
      <c r="B90" t="s">
        <v>194</v>
      </c>
      <c r="C90" t="str">
        <f t="shared" si="2"/>
        <v>Sapharea</v>
      </c>
    </row>
    <row r="91" spans="1:3">
      <c r="A91" t="s">
        <v>195</v>
      </c>
      <c r="B91" t="s">
        <v>196</v>
      </c>
      <c r="C91" t="str">
        <f t="shared" si="2"/>
        <v>Betodegana</v>
      </c>
    </row>
    <row r="92" spans="1:3">
      <c r="A92" t="s">
        <v>197</v>
      </c>
      <c r="B92" t="s">
        <v>26</v>
      </c>
      <c r="C92" t="str">
        <f t="shared" si="2"/>
        <v>Lot of Dan</v>
      </c>
    </row>
    <row r="93" spans="1:3">
      <c r="A93" t="s">
        <v>198</v>
      </c>
      <c r="B93" t="s">
        <v>27</v>
      </c>
      <c r="C93" t="str">
        <f t="shared" si="2"/>
        <v>Why did (Dan) remain in ships?</v>
      </c>
    </row>
    <row r="94" spans="1:3">
      <c r="A94" t="s">
        <v>199</v>
      </c>
      <c r="B94" t="s">
        <v>200</v>
      </c>
      <c r="C94" t="str">
        <f t="shared" si="2"/>
        <v>The (place) of Saint Jonah</v>
      </c>
    </row>
    <row r="95" spans="1:3">
      <c r="A95" t="s">
        <v>201</v>
      </c>
      <c r="B95" t="s">
        <v>202</v>
      </c>
      <c r="C95" t="str">
        <f t="shared" si="2"/>
        <v>Geth, now Gitta, one of the five satrapies</v>
      </c>
    </row>
    <row r="96" spans="1:3">
      <c r="A96" t="s">
        <v>203</v>
      </c>
      <c r="B96" t="s">
        <v>204</v>
      </c>
      <c r="C96" t="str">
        <f t="shared" si="2"/>
        <v>Enetaba</v>
      </c>
    </row>
    <row r="97" spans="1:3">
      <c r="A97" t="s">
        <v>205</v>
      </c>
      <c r="B97" t="s">
        <v>206</v>
      </c>
      <c r="C97" t="str">
        <f t="shared" si="2"/>
        <v>Jabneel, which is also Jamnia</v>
      </c>
    </row>
    <row r="98" spans="1:3">
      <c r="A98" t="s">
        <v>207</v>
      </c>
      <c r="B98" t="s">
        <v>208</v>
      </c>
      <c r="C98" t="str">
        <f t="shared" si="2"/>
        <v>Accaron, which is now Accara</v>
      </c>
    </row>
    <row r="99" spans="1:3">
      <c r="A99" t="s">
        <v>209</v>
      </c>
      <c r="B99" t="s">
        <v>210</v>
      </c>
      <c r="C99" t="str">
        <f t="shared" si="2"/>
        <v>Ashdod, which is also Azotus</v>
      </c>
    </row>
    <row r="100" spans="1:3">
      <c r="A100" t="s">
        <v>211</v>
      </c>
      <c r="B100" t="s">
        <v>212</v>
      </c>
      <c r="C100" t="str">
        <f t="shared" ref="C100:C131" si="3">RIGHT(A100, LEN(A100)-5)</f>
        <v>Azotus Paralus</v>
      </c>
    </row>
    <row r="101" spans="1:3">
      <c r="A101" t="s">
        <v>213</v>
      </c>
      <c r="B101" t="s">
        <v>214</v>
      </c>
      <c r="C101" t="str">
        <f t="shared" si="3"/>
        <v>Praesidium</v>
      </c>
    </row>
    <row r="102" spans="1:3">
      <c r="A102" t="s">
        <v>215</v>
      </c>
      <c r="B102" t="s">
        <v>216</v>
      </c>
      <c r="C102" t="str">
        <f t="shared" si="3"/>
        <v>Thamara</v>
      </c>
    </row>
    <row r="103" spans="1:3">
      <c r="A103" t="s">
        <v>217</v>
      </c>
      <c r="B103" t="s">
        <v>218</v>
      </c>
      <c r="C103" t="str">
        <f t="shared" si="3"/>
        <v>Moa</v>
      </c>
    </row>
    <row r="104" spans="1:3">
      <c r="A104" t="s">
        <v>219</v>
      </c>
      <c r="B104" t="s">
        <v>220</v>
      </c>
      <c r="C104" t="str">
        <f t="shared" si="3"/>
        <v>Mampsis</v>
      </c>
    </row>
    <row r="105" spans="1:3">
      <c r="A105" t="s">
        <v>221</v>
      </c>
      <c r="B105" t="s">
        <v>28</v>
      </c>
      <c r="C105" t="str">
        <f t="shared" si="3"/>
        <v>The (place) of the Egyptians</v>
      </c>
    </row>
    <row r="106" spans="1:3">
      <c r="A106" t="s">
        <v>222</v>
      </c>
      <c r="B106" t="s">
        <v>223</v>
      </c>
      <c r="C106" t="str">
        <f t="shared" si="3"/>
        <v>Ascalon</v>
      </c>
    </row>
    <row r="107" spans="1:3">
      <c r="A107" t="s">
        <v>224</v>
      </c>
      <c r="B107" t="s">
        <v>225</v>
      </c>
      <c r="C107" t="str">
        <f t="shared" si="3"/>
        <v>Beersheba, today Berosabba. The boundary of...</v>
      </c>
    </row>
    <row r="108" spans="1:3">
      <c r="A108" t="s">
        <v>226</v>
      </c>
      <c r="B108" t="s">
        <v>227</v>
      </c>
      <c r="C108" t="str">
        <f t="shared" si="3"/>
        <v>Arad, whence the Aradites</v>
      </c>
    </row>
    <row r="109" spans="1:3">
      <c r="A109" t="s">
        <v>228</v>
      </c>
      <c r="B109" t="s">
        <v>229</v>
      </c>
      <c r="C109" t="str">
        <f t="shared" si="3"/>
        <v>Asemona city by the desert bordering Egypt and...</v>
      </c>
    </row>
    <row r="110" spans="1:3">
      <c r="A110" t="s">
        <v>230</v>
      </c>
      <c r="B110" t="s">
        <v>231</v>
      </c>
      <c r="C110" t="str">
        <f t="shared" si="3"/>
        <v>Gerara</v>
      </c>
    </row>
    <row r="111" spans="1:3">
      <c r="A111" t="s">
        <v>232</v>
      </c>
      <c r="B111" t="s">
        <v>233</v>
      </c>
      <c r="C111" t="str">
        <f t="shared" si="3"/>
        <v>Iethor, also called Iethera</v>
      </c>
    </row>
    <row r="112" spans="1:3">
      <c r="A112" t="s">
        <v>234</v>
      </c>
      <c r="B112" t="s">
        <v>235</v>
      </c>
      <c r="C112" t="str">
        <f t="shared" si="3"/>
        <v>Elusa</v>
      </c>
    </row>
    <row r="113" spans="1:3">
      <c r="A113" t="s">
        <v>236</v>
      </c>
      <c r="B113" t="s">
        <v>237</v>
      </c>
      <c r="C113" t="str">
        <f t="shared" si="3"/>
        <v>Photis</v>
      </c>
    </row>
    <row r="114" spans="1:3">
      <c r="A114" t="s">
        <v>238</v>
      </c>
      <c r="B114" t="s">
        <v>239</v>
      </c>
      <c r="C114" t="str">
        <f t="shared" si="3"/>
        <v>Orda</v>
      </c>
    </row>
    <row r="115" spans="1:3">
      <c r="A115" t="s">
        <v>240</v>
      </c>
      <c r="B115" t="s">
        <v>29</v>
      </c>
      <c r="C115" t="str">
        <f t="shared" si="3"/>
        <v>Lot of Simeon</v>
      </c>
    </row>
    <row r="116" spans="1:3">
      <c r="A116" t="s">
        <v>241</v>
      </c>
      <c r="B116" t="s">
        <v>242</v>
      </c>
      <c r="C116" t="str">
        <f t="shared" si="3"/>
        <v>Oga</v>
      </c>
    </row>
    <row r="117" spans="1:3">
      <c r="A117" t="s">
        <v>243</v>
      </c>
      <c r="B117" t="s">
        <v>244</v>
      </c>
      <c r="C117" t="str">
        <f t="shared" si="3"/>
        <v>Asalea</v>
      </c>
    </row>
    <row r="118" spans="1:3">
      <c r="A118" t="s">
        <v>245</v>
      </c>
      <c r="B118" t="s">
        <v>246</v>
      </c>
      <c r="C118" t="str">
        <f t="shared" si="3"/>
        <v>Anthedon ?</v>
      </c>
    </row>
    <row r="119" spans="1:3">
      <c r="A119" t="s">
        <v>247</v>
      </c>
      <c r="B119" t="s">
        <v>248</v>
      </c>
      <c r="C119" t="str">
        <f t="shared" si="3"/>
        <v>Sobila</v>
      </c>
    </row>
    <row r="120" spans="1:3">
      <c r="A120" t="s">
        <v>249</v>
      </c>
      <c r="B120" t="s">
        <v>250</v>
      </c>
      <c r="C120" t="str">
        <f t="shared" si="3"/>
        <v>Bethagidea</v>
      </c>
    </row>
    <row r="121" spans="1:3">
      <c r="A121" t="s">
        <v>251</v>
      </c>
      <c r="B121" t="s">
        <v>252</v>
      </c>
      <c r="C121" t="str">
        <f t="shared" si="3"/>
        <v>Edrain</v>
      </c>
    </row>
    <row r="122" spans="1:3">
      <c r="A122" t="s">
        <v>253</v>
      </c>
      <c r="B122" t="s">
        <v>254</v>
      </c>
      <c r="C122" t="str">
        <f t="shared" si="3"/>
        <v>Thauatha</v>
      </c>
    </row>
    <row r="123" spans="1:3">
      <c r="A123" t="s">
        <v>255</v>
      </c>
      <c r="B123" t="s">
        <v>256</v>
      </c>
      <c r="C123" t="str">
        <f t="shared" si="3"/>
        <v>Seana</v>
      </c>
    </row>
    <row r="124" spans="1:3">
      <c r="A124" t="s">
        <v>257</v>
      </c>
      <c r="B124" t="s">
        <v>258</v>
      </c>
      <c r="C124" t="str">
        <f t="shared" si="3"/>
        <v>Madebena, which is now Menois</v>
      </c>
    </row>
    <row r="125" spans="1:3">
      <c r="A125" t="s">
        <v>259</v>
      </c>
      <c r="B125" t="s">
        <v>260</v>
      </c>
      <c r="C125" t="str">
        <f t="shared" si="3"/>
        <v>Sycomazon</v>
      </c>
    </row>
    <row r="126" spans="1:3">
      <c r="A126" t="s">
        <v>261</v>
      </c>
      <c r="B126" t="s">
        <v>262</v>
      </c>
      <c r="C126" t="str">
        <f t="shared" si="3"/>
        <v>Gaza</v>
      </c>
    </row>
    <row r="127" spans="1:3">
      <c r="A127" t="s">
        <v>263</v>
      </c>
      <c r="B127" t="s">
        <v>264</v>
      </c>
      <c r="C127" t="str">
        <f t="shared" si="3"/>
        <v>Maiumas, which is also Neapolis</v>
      </c>
    </row>
    <row r="128" spans="1:3">
      <c r="A128" t="s">
        <v>265</v>
      </c>
      <c r="B128" t="s">
        <v>30</v>
      </c>
      <c r="C128" t="str">
        <f t="shared" si="3"/>
        <v>The (place) of Saint Victor</v>
      </c>
    </row>
    <row r="129" spans="1:3">
      <c r="A129" t="s">
        <v>266</v>
      </c>
      <c r="B129" t="s">
        <v>31</v>
      </c>
      <c r="C129" t="str">
        <f t="shared" si="3"/>
        <v>The (place) of Saint Hilarion</v>
      </c>
    </row>
    <row r="130" spans="1:3">
      <c r="A130" t="s">
        <v>267</v>
      </c>
      <c r="B130" t="s">
        <v>268</v>
      </c>
      <c r="C130" t="str">
        <f t="shared" si="3"/>
        <v>Raphia</v>
      </c>
    </row>
    <row r="131" spans="1:3">
      <c r="A131" t="s">
        <v>269</v>
      </c>
      <c r="B131" t="s">
        <v>270</v>
      </c>
      <c r="C131" t="str">
        <f t="shared" si="3"/>
        <v>Betylium</v>
      </c>
    </row>
    <row r="132" spans="1:3">
      <c r="A132" t="s">
        <v>271</v>
      </c>
      <c r="B132" t="s">
        <v>32</v>
      </c>
      <c r="C132" t="str">
        <f t="shared" ref="C132:C159" si="4">RIGHT(A132, LEN(A132)-5)</f>
        <v>Border of Egypt and Palestine</v>
      </c>
    </row>
    <row r="133" spans="1:3">
      <c r="A133" t="s">
        <v>272</v>
      </c>
      <c r="B133" t="s">
        <v>273</v>
      </c>
      <c r="C133" t="str">
        <f t="shared" si="4"/>
        <v>Rhinocorura</v>
      </c>
    </row>
    <row r="134" spans="1:3">
      <c r="A134" t="s">
        <v>274</v>
      </c>
      <c r="B134" t="s">
        <v>275</v>
      </c>
      <c r="C134" t="str">
        <f t="shared" si="4"/>
        <v>Ostracine</v>
      </c>
    </row>
    <row r="135" spans="1:3">
      <c r="A135" t="s">
        <v>276</v>
      </c>
      <c r="B135" t="s">
        <v>277</v>
      </c>
      <c r="C135" t="str">
        <f t="shared" si="4"/>
        <v>Casium</v>
      </c>
    </row>
    <row r="136" spans="1:3">
      <c r="A136" t="s">
        <v>278</v>
      </c>
      <c r="B136" t="s">
        <v>33</v>
      </c>
      <c r="C136" t="str">
        <f t="shared" si="4"/>
        <v>Pentaschoinon</v>
      </c>
    </row>
    <row r="137" spans="1:3">
      <c r="A137" t="s">
        <v>279</v>
      </c>
      <c r="B137" t="s">
        <v>280</v>
      </c>
      <c r="C137" t="str">
        <f t="shared" si="4"/>
        <v>Aphnaeum</v>
      </c>
    </row>
    <row r="138" spans="1:3">
      <c r="A138" t="s">
        <v>281</v>
      </c>
      <c r="B138" t="s">
        <v>282</v>
      </c>
      <c r="C138" t="str">
        <f t="shared" si="4"/>
        <v>Desert where the serpent of brass saved...</v>
      </c>
    </row>
    <row r="139" spans="1:3">
      <c r="A139" t="s">
        <v>283</v>
      </c>
      <c r="B139" t="s">
        <v>284</v>
      </c>
      <c r="C139" t="str">
        <f t="shared" si="4"/>
        <v>Raphidim, where Israel fought against Amalek...</v>
      </c>
    </row>
    <row r="140" spans="1:3">
      <c r="A140" t="s">
        <v>285</v>
      </c>
      <c r="B140" t="s">
        <v>34</v>
      </c>
      <c r="C140" t="str">
        <f t="shared" si="4"/>
        <v>Desert of Zin where were sent down the manna...</v>
      </c>
    </row>
    <row r="141" spans="1:3">
      <c r="A141" t="s">
        <v>854</v>
      </c>
      <c r="B141" t="s">
        <v>35</v>
      </c>
      <c r="C141" t="str">
        <f t="shared" si="4"/>
        <v>Pelusiac (arm)</v>
      </c>
    </row>
    <row r="142" spans="1:3">
      <c r="A142" t="s">
        <v>286</v>
      </c>
      <c r="B142" t="s">
        <v>287</v>
      </c>
      <c r="C142" t="str">
        <f t="shared" si="4"/>
        <v>Pelusium</v>
      </c>
    </row>
    <row r="143" spans="1:3">
      <c r="A143" t="s">
        <v>288</v>
      </c>
      <c r="B143" t="s">
        <v>289</v>
      </c>
      <c r="C143" t="str">
        <f t="shared" si="4"/>
        <v>The (city) of Nikiu</v>
      </c>
    </row>
    <row r="144" spans="1:3">
      <c r="A144" t="s">
        <v>290</v>
      </c>
      <c r="B144" t="s">
        <v>291</v>
      </c>
      <c r="C144" t="str">
        <f t="shared" si="4"/>
        <v>Athribis</v>
      </c>
    </row>
    <row r="145" spans="1:3">
      <c r="A145" t="s">
        <v>292</v>
      </c>
      <c r="B145" t="s">
        <v>293</v>
      </c>
      <c r="C145" t="str">
        <f t="shared" si="4"/>
        <v>Sethroitis</v>
      </c>
    </row>
    <row r="146" spans="1:3">
      <c r="A146" t="s">
        <v>294</v>
      </c>
      <c r="B146" t="s">
        <v>295</v>
      </c>
      <c r="C146" t="str">
        <f t="shared" si="4"/>
        <v>Tanis</v>
      </c>
    </row>
    <row r="147" spans="1:3">
      <c r="A147" t="s">
        <v>296</v>
      </c>
      <c r="B147" t="s">
        <v>297</v>
      </c>
      <c r="C147" t="str">
        <f t="shared" si="4"/>
        <v>Thmuis</v>
      </c>
    </row>
    <row r="148" spans="1:3">
      <c r="A148" t="s">
        <v>298</v>
      </c>
      <c r="B148" t="s">
        <v>299</v>
      </c>
      <c r="C148" t="str">
        <f t="shared" si="4"/>
        <v>Thenessus</v>
      </c>
    </row>
    <row r="149" spans="1:3">
      <c r="A149" t="s">
        <v>855</v>
      </c>
      <c r="B149" t="s">
        <v>36</v>
      </c>
      <c r="C149" t="str">
        <f t="shared" si="4"/>
        <v>Saitic (arm)</v>
      </c>
    </row>
    <row r="150" spans="1:3">
      <c r="A150" t="s">
        <v>300</v>
      </c>
      <c r="B150" t="s">
        <v>301</v>
      </c>
      <c r="C150" t="str">
        <f t="shared" si="4"/>
        <v>Sais</v>
      </c>
    </row>
    <row r="151" spans="1:3">
      <c r="A151" t="s">
        <v>856</v>
      </c>
      <c r="B151" t="s">
        <v>37</v>
      </c>
      <c r="C151" t="str">
        <f t="shared" si="4"/>
        <v>Sebennytic (arm)</v>
      </c>
    </row>
    <row r="152" spans="1:3">
      <c r="A152" t="s">
        <v>302</v>
      </c>
      <c r="B152" t="s">
        <v>303</v>
      </c>
      <c r="C152" t="str">
        <f t="shared" si="4"/>
        <v>Xois</v>
      </c>
    </row>
    <row r="153" spans="1:3">
      <c r="A153" t="s">
        <v>857</v>
      </c>
      <c r="B153" t="s">
        <v>38</v>
      </c>
      <c r="C153" t="str">
        <f t="shared" si="4"/>
        <v>Bucolic (arm)</v>
      </c>
    </row>
    <row r="154" spans="1:3">
      <c r="A154" t="s">
        <v>858</v>
      </c>
      <c r="B154" t="s">
        <v>39</v>
      </c>
      <c r="C154" t="str">
        <f t="shared" si="4"/>
        <v>Bulbytic (arm)</v>
      </c>
    </row>
    <row r="155" spans="1:3">
      <c r="A155" t="s">
        <v>304</v>
      </c>
      <c r="B155" t="s">
        <v>40</v>
      </c>
      <c r="C155" t="str">
        <f t="shared" si="4"/>
        <v>The (city) of Paulinus</v>
      </c>
    </row>
    <row r="156" spans="1:3">
      <c r="A156" t="s">
        <v>305</v>
      </c>
      <c r="B156" t="s">
        <v>306</v>
      </c>
      <c r="C156" t="str">
        <f t="shared" si="4"/>
        <v>Hermupolis</v>
      </c>
    </row>
    <row r="157" spans="1:3">
      <c r="A157" t="s">
        <v>307</v>
      </c>
      <c r="B157" t="s">
        <v>41</v>
      </c>
      <c r="C157" t="str">
        <f t="shared" si="4"/>
        <v>Chortaso</v>
      </c>
    </row>
    <row r="158" spans="1:3">
      <c r="A158" t="s">
        <v>308</v>
      </c>
      <c r="B158" t="s">
        <v>309</v>
      </c>
      <c r="C158" t="str">
        <f t="shared" si="4"/>
        <v>Kaenupolis</v>
      </c>
    </row>
    <row r="159" spans="1:3">
      <c r="A159" t="s">
        <v>310</v>
      </c>
      <c r="B159" t="s">
        <v>311</v>
      </c>
      <c r="C159" t="str">
        <f t="shared" si="4"/>
        <v>The (city) of Chaireus</v>
      </c>
    </row>
  </sheetData>
  <pageMargins left="0.7" right="0.7" top="0.78740157499999996" bottom="0.78740157499999996" header="0.3" footer="0.3"/>
  <pageSetup paperSize="9" orientation="portrait" r:id="rId1"/>
</worksheet>
</file>

<file path=xl/worksheets/sheet6.xml><?xml version="1.0" encoding="utf-8"?>
<worksheet xmlns="http://schemas.openxmlformats.org/spreadsheetml/2006/main" xmlns:r="http://schemas.openxmlformats.org/officeDocument/2006/relationships">
  <dimension ref="A1:B157"/>
  <sheetViews>
    <sheetView workbookViewId="0"/>
  </sheetViews>
  <sheetFormatPr baseColWidth="10" defaultRowHeight="14.4"/>
  <cols>
    <col min="2" max="2" width="60.5546875" customWidth="1"/>
  </cols>
  <sheetData>
    <row r="1" spans="1:2">
      <c r="A1" s="4" t="s">
        <v>962</v>
      </c>
      <c r="B1" s="4" t="s">
        <v>963</v>
      </c>
    </row>
    <row r="2" spans="1:2">
      <c r="A2" s="4">
        <v>20</v>
      </c>
      <c r="B2" s="4" t="s">
        <v>875</v>
      </c>
    </row>
    <row r="3" spans="1:2">
      <c r="A3" s="4">
        <v>85</v>
      </c>
      <c r="B3" s="4" t="s">
        <v>920</v>
      </c>
    </row>
    <row r="4" spans="1:2">
      <c r="A4" s="4">
        <v>2</v>
      </c>
      <c r="B4" s="4" t="s">
        <v>861</v>
      </c>
    </row>
    <row r="5" spans="1:2">
      <c r="A5" s="4">
        <v>95</v>
      </c>
      <c r="B5" s="4" t="s">
        <v>928</v>
      </c>
    </row>
    <row r="6" spans="1:2">
      <c r="A6" s="4">
        <v>4</v>
      </c>
      <c r="B6" s="4" t="s">
        <v>863</v>
      </c>
    </row>
    <row r="7" spans="1:2">
      <c r="A7" s="4">
        <v>58</v>
      </c>
      <c r="B7" s="4" t="s">
        <v>774</v>
      </c>
    </row>
    <row r="8" spans="1:2">
      <c r="A8" s="4">
        <v>65</v>
      </c>
      <c r="B8" s="4" t="s">
        <v>906</v>
      </c>
    </row>
    <row r="9" spans="1:2">
      <c r="A9" s="4">
        <v>6</v>
      </c>
      <c r="B9" s="4" t="s">
        <v>865</v>
      </c>
    </row>
    <row r="10" spans="1:2">
      <c r="A10" s="4">
        <v>17</v>
      </c>
      <c r="B10" s="4" t="s">
        <v>872</v>
      </c>
    </row>
    <row r="11" spans="1:2">
      <c r="A11" s="4">
        <v>26</v>
      </c>
      <c r="B11" s="4" t="s">
        <v>450</v>
      </c>
    </row>
    <row r="12" spans="1:2">
      <c r="A12" s="4">
        <v>50</v>
      </c>
      <c r="B12" s="4" t="s">
        <v>900</v>
      </c>
    </row>
    <row r="13" spans="1:2">
      <c r="A13" s="4">
        <v>33</v>
      </c>
      <c r="B13" s="4" t="s">
        <v>886</v>
      </c>
    </row>
    <row r="14" spans="1:2">
      <c r="A14" s="4">
        <v>19</v>
      </c>
      <c r="B14" s="4" t="s">
        <v>874</v>
      </c>
    </row>
    <row r="15" spans="1:2">
      <c r="A15" s="4">
        <v>5</v>
      </c>
      <c r="B15" s="4" t="s">
        <v>864</v>
      </c>
    </row>
    <row r="16" spans="1:2">
      <c r="A16" s="4">
        <v>68</v>
      </c>
      <c r="B16" s="4" t="s">
        <v>909</v>
      </c>
    </row>
    <row r="17" spans="1:2">
      <c r="A17" s="4">
        <v>115</v>
      </c>
      <c r="B17" s="4" t="s">
        <v>935</v>
      </c>
    </row>
    <row r="18" spans="1:2">
      <c r="A18" s="4">
        <v>134</v>
      </c>
      <c r="B18" s="4" t="s">
        <v>941</v>
      </c>
    </row>
    <row r="19" spans="1:2">
      <c r="A19" s="4">
        <v>105</v>
      </c>
      <c r="B19" s="4" t="s">
        <v>640</v>
      </c>
    </row>
    <row r="20" spans="1:2">
      <c r="A20" s="4">
        <v>78</v>
      </c>
      <c r="B20" s="4" t="s">
        <v>915</v>
      </c>
    </row>
    <row r="21" spans="1:2">
      <c r="A21" s="4">
        <v>9</v>
      </c>
      <c r="B21" s="4" t="s">
        <v>598</v>
      </c>
    </row>
    <row r="22" spans="1:2">
      <c r="A22" s="4">
        <v>54</v>
      </c>
      <c r="B22" s="4" t="s">
        <v>901</v>
      </c>
    </row>
    <row r="23" spans="1:2">
      <c r="A23" s="4">
        <v>114</v>
      </c>
      <c r="B23" s="4" t="s">
        <v>441</v>
      </c>
    </row>
    <row r="24" spans="1:2">
      <c r="A24" s="4">
        <v>103</v>
      </c>
      <c r="B24" s="4" t="s">
        <v>506</v>
      </c>
    </row>
    <row r="25" spans="1:2">
      <c r="A25" s="4">
        <v>106</v>
      </c>
      <c r="B25" s="4" t="s">
        <v>932</v>
      </c>
    </row>
    <row r="26" spans="1:2">
      <c r="A26" s="4">
        <v>96</v>
      </c>
      <c r="B26" s="4" t="s">
        <v>929</v>
      </c>
    </row>
    <row r="27" spans="1:2">
      <c r="A27" s="4">
        <v>141</v>
      </c>
      <c r="B27" s="4" t="s">
        <v>554</v>
      </c>
    </row>
    <row r="28" spans="1:2">
      <c r="A28" s="4">
        <v>97</v>
      </c>
      <c r="B28" s="4" t="s">
        <v>500</v>
      </c>
    </row>
    <row r="29" spans="1:2">
      <c r="A29" s="4">
        <v>24</v>
      </c>
      <c r="B29" s="4" t="s">
        <v>879</v>
      </c>
    </row>
    <row r="30" spans="1:2">
      <c r="A30" s="4">
        <v>104</v>
      </c>
      <c r="B30" s="4" t="s">
        <v>931</v>
      </c>
    </row>
    <row r="31" spans="1:2">
      <c r="A31" s="4">
        <v>55</v>
      </c>
      <c r="B31" s="4" t="s">
        <v>902</v>
      </c>
    </row>
    <row r="32" spans="1:2">
      <c r="A32" s="4">
        <v>18</v>
      </c>
      <c r="B32" s="4" t="s">
        <v>873</v>
      </c>
    </row>
    <row r="33" spans="1:2">
      <c r="A33" s="4">
        <v>117</v>
      </c>
      <c r="B33" s="4" t="s">
        <v>583</v>
      </c>
    </row>
    <row r="34" spans="1:2">
      <c r="A34" s="4">
        <v>72</v>
      </c>
      <c r="B34" s="4" t="s">
        <v>717</v>
      </c>
    </row>
    <row r="35" spans="1:2">
      <c r="A35" s="4">
        <v>15</v>
      </c>
      <c r="B35" s="4" t="s">
        <v>870</v>
      </c>
    </row>
    <row r="36" spans="1:2">
      <c r="A36" s="4">
        <v>62</v>
      </c>
      <c r="B36" s="4" t="s">
        <v>816</v>
      </c>
    </row>
    <row r="37" spans="1:2">
      <c r="A37" s="4">
        <v>16</v>
      </c>
      <c r="B37" s="4" t="s">
        <v>871</v>
      </c>
    </row>
    <row r="38" spans="1:2">
      <c r="A38" s="4">
        <v>80</v>
      </c>
      <c r="B38" s="4" t="s">
        <v>916</v>
      </c>
    </row>
    <row r="39" spans="1:2">
      <c r="A39" s="4">
        <v>76</v>
      </c>
      <c r="B39" s="4" t="s">
        <v>5</v>
      </c>
    </row>
    <row r="40" spans="1:2">
      <c r="A40" s="4">
        <v>88</v>
      </c>
      <c r="B40" s="4" t="s">
        <v>922</v>
      </c>
    </row>
    <row r="41" spans="1:2">
      <c r="A41" s="4">
        <v>28</v>
      </c>
      <c r="B41" s="4" t="s">
        <v>881</v>
      </c>
    </row>
    <row r="42" spans="1:2">
      <c r="A42" s="4">
        <v>64</v>
      </c>
      <c r="B42" s="4" t="s">
        <v>821</v>
      </c>
    </row>
    <row r="43" spans="1:2">
      <c r="A43" s="4">
        <v>128</v>
      </c>
      <c r="B43" s="4" t="s">
        <v>662</v>
      </c>
    </row>
    <row r="44" spans="1:2">
      <c r="A44" s="4">
        <v>129</v>
      </c>
      <c r="B44" s="4" t="s">
        <v>706</v>
      </c>
    </row>
    <row r="45" spans="1:2">
      <c r="A45" s="4">
        <v>150</v>
      </c>
      <c r="B45" s="4" t="s">
        <v>949</v>
      </c>
    </row>
    <row r="46" spans="1:2">
      <c r="A46" s="4">
        <v>151</v>
      </c>
      <c r="B46" s="4" t="s">
        <v>950</v>
      </c>
    </row>
    <row r="47" spans="1:2">
      <c r="A47" s="4">
        <v>132</v>
      </c>
      <c r="B47" s="4" t="s">
        <v>940</v>
      </c>
    </row>
    <row r="48" spans="1:2">
      <c r="A48" s="4">
        <v>29</v>
      </c>
      <c r="B48" s="4" t="s">
        <v>882</v>
      </c>
    </row>
    <row r="49" spans="1:2">
      <c r="A49" s="4">
        <v>154</v>
      </c>
      <c r="B49" s="4" t="s">
        <v>545</v>
      </c>
    </row>
    <row r="50" spans="1:2">
      <c r="A50" s="4">
        <v>25</v>
      </c>
      <c r="B50" s="4" t="s">
        <v>880</v>
      </c>
    </row>
    <row r="51" spans="1:2">
      <c r="A51" s="4">
        <v>137</v>
      </c>
      <c r="B51" s="4" t="s">
        <v>944</v>
      </c>
    </row>
    <row r="52" spans="1:2">
      <c r="A52" s="4">
        <v>135</v>
      </c>
      <c r="B52" s="4" t="s">
        <v>942</v>
      </c>
    </row>
    <row r="53" spans="1:2">
      <c r="A53" s="4">
        <v>36</v>
      </c>
      <c r="B53" s="4" t="s">
        <v>888</v>
      </c>
    </row>
    <row r="54" spans="1:2">
      <c r="A54" s="4">
        <v>32</v>
      </c>
      <c r="B54" s="4" t="s">
        <v>885</v>
      </c>
    </row>
    <row r="55" spans="1:2">
      <c r="A55" s="4">
        <v>13</v>
      </c>
      <c r="B55" s="4" t="s">
        <v>869</v>
      </c>
    </row>
    <row r="56" spans="1:2">
      <c r="A56" s="4">
        <v>118</v>
      </c>
      <c r="B56" s="4" t="s">
        <v>649</v>
      </c>
    </row>
    <row r="57" spans="1:2">
      <c r="A57" s="4">
        <v>84</v>
      </c>
      <c r="B57" s="4" t="s">
        <v>919</v>
      </c>
    </row>
    <row r="58" spans="1:2">
      <c r="A58" s="4">
        <v>109</v>
      </c>
      <c r="B58" s="4" t="s">
        <v>646</v>
      </c>
    </row>
    <row r="59" spans="1:2">
      <c r="A59" s="4">
        <v>93</v>
      </c>
      <c r="B59" s="4" t="s">
        <v>512</v>
      </c>
    </row>
    <row r="60" spans="1:2">
      <c r="A60" s="4">
        <v>71</v>
      </c>
      <c r="B60" s="4" t="s">
        <v>911</v>
      </c>
    </row>
    <row r="61" spans="1:2">
      <c r="A61" s="4">
        <v>46</v>
      </c>
      <c r="B61" s="4" t="s">
        <v>897</v>
      </c>
    </row>
    <row r="62" spans="1:2">
      <c r="A62" s="4">
        <v>52</v>
      </c>
      <c r="B62" s="4" t="s">
        <v>809</v>
      </c>
    </row>
    <row r="63" spans="1:2">
      <c r="A63" s="4">
        <v>10</v>
      </c>
      <c r="B63" s="4" t="s">
        <v>867</v>
      </c>
    </row>
    <row r="64" spans="1:2">
      <c r="A64" s="4">
        <v>123</v>
      </c>
      <c r="B64" s="4" t="s">
        <v>638</v>
      </c>
    </row>
    <row r="65" spans="1:2">
      <c r="A65" s="4">
        <v>70</v>
      </c>
      <c r="B65" s="4" t="s">
        <v>910</v>
      </c>
    </row>
    <row r="66" spans="1:2">
      <c r="A66" s="4">
        <v>107</v>
      </c>
      <c r="B66" s="4" t="s">
        <v>444</v>
      </c>
    </row>
    <row r="67" spans="1:2">
      <c r="A67" s="4">
        <v>14</v>
      </c>
      <c r="B67" s="4" t="s">
        <v>786</v>
      </c>
    </row>
    <row r="68" spans="1:2">
      <c r="A68" s="4">
        <v>92</v>
      </c>
      <c r="B68" s="4" t="s">
        <v>926</v>
      </c>
    </row>
    <row r="69" spans="1:2">
      <c r="A69" s="4">
        <v>57</v>
      </c>
      <c r="B69" s="4" t="s">
        <v>783</v>
      </c>
    </row>
    <row r="70" spans="1:2">
      <c r="A70" s="4">
        <v>51</v>
      </c>
      <c r="B70" s="4" t="s">
        <v>765</v>
      </c>
    </row>
    <row r="71" spans="1:2">
      <c r="A71" s="4">
        <v>41</v>
      </c>
      <c r="B71" s="4" t="s">
        <v>893</v>
      </c>
    </row>
    <row r="72" spans="1:2">
      <c r="A72" s="4">
        <v>153</v>
      </c>
      <c r="B72" s="4" t="s">
        <v>952</v>
      </c>
    </row>
    <row r="73" spans="1:2">
      <c r="A73" s="4">
        <v>108</v>
      </c>
      <c r="B73" s="4" t="s">
        <v>933</v>
      </c>
    </row>
    <row r="74" spans="1:2">
      <c r="A74" s="4">
        <v>94</v>
      </c>
      <c r="B74" s="4" t="s">
        <v>927</v>
      </c>
    </row>
    <row r="75" spans="1:2">
      <c r="A75" s="4">
        <v>12</v>
      </c>
      <c r="B75" s="4" t="s">
        <v>680</v>
      </c>
    </row>
    <row r="76" spans="1:2">
      <c r="A76" s="4">
        <v>44</v>
      </c>
      <c r="B76" s="4" t="s">
        <v>896</v>
      </c>
    </row>
    <row r="77" spans="1:2">
      <c r="A77" s="4">
        <v>155</v>
      </c>
      <c r="B77" s="4" t="s">
        <v>953</v>
      </c>
    </row>
    <row r="78" spans="1:2">
      <c r="A78" s="4">
        <v>63</v>
      </c>
      <c r="B78" s="4" t="s">
        <v>905</v>
      </c>
    </row>
    <row r="79" spans="1:2">
      <c r="A79" s="4">
        <v>7</v>
      </c>
      <c r="B79" s="4" t="s">
        <v>866</v>
      </c>
    </row>
    <row r="80" spans="1:2">
      <c r="A80" s="4">
        <v>86</v>
      </c>
      <c r="B80" s="4" t="s">
        <v>921</v>
      </c>
    </row>
    <row r="81" spans="1:2">
      <c r="A81" s="4">
        <v>59</v>
      </c>
      <c r="B81" s="4" t="s">
        <v>904</v>
      </c>
    </row>
    <row r="82" spans="1:2">
      <c r="A82" s="4">
        <v>89</v>
      </c>
      <c r="B82" s="4" t="s">
        <v>923</v>
      </c>
    </row>
    <row r="83" spans="1:2">
      <c r="A83" s="4">
        <v>37</v>
      </c>
      <c r="B83" s="4" t="s">
        <v>889</v>
      </c>
    </row>
    <row r="84" spans="1:2">
      <c r="A84" s="4">
        <v>74</v>
      </c>
      <c r="B84" s="4" t="s">
        <v>913</v>
      </c>
    </row>
    <row r="85" spans="1:2">
      <c r="A85" s="4">
        <v>112</v>
      </c>
      <c r="B85" s="4" t="s">
        <v>934</v>
      </c>
    </row>
    <row r="86" spans="1:2">
      <c r="A86" s="4">
        <v>48</v>
      </c>
      <c r="B86" s="4" t="s">
        <v>898</v>
      </c>
    </row>
    <row r="87" spans="1:2">
      <c r="A87" s="4">
        <v>121</v>
      </c>
      <c r="B87" s="4" t="s">
        <v>936</v>
      </c>
    </row>
    <row r="88" spans="1:2">
      <c r="A88" s="4">
        <v>124</v>
      </c>
      <c r="B88" s="4" t="s">
        <v>937</v>
      </c>
    </row>
    <row r="89" spans="1:2">
      <c r="A89" s="4">
        <v>101</v>
      </c>
      <c r="B89" s="4" t="s">
        <v>453</v>
      </c>
    </row>
    <row r="90" spans="1:2">
      <c r="A90" s="4">
        <v>100</v>
      </c>
      <c r="B90" s="4" t="s">
        <v>432</v>
      </c>
    </row>
    <row r="91" spans="1:2">
      <c r="A91" s="4">
        <v>66</v>
      </c>
      <c r="B91" s="4" t="s">
        <v>907</v>
      </c>
    </row>
    <row r="92" spans="1:2">
      <c r="A92" s="4">
        <v>83</v>
      </c>
      <c r="B92" s="4" t="s">
        <v>918</v>
      </c>
    </row>
    <row r="93" spans="1:2">
      <c r="A93" s="4">
        <v>35</v>
      </c>
      <c r="B93" s="4" t="s">
        <v>491</v>
      </c>
    </row>
    <row r="94" spans="1:2">
      <c r="A94" s="4">
        <v>69</v>
      </c>
      <c r="B94" s="4" t="s">
        <v>521</v>
      </c>
    </row>
    <row r="95" spans="1:2">
      <c r="A95" s="4">
        <v>113</v>
      </c>
      <c r="B95" s="4" t="s">
        <v>471</v>
      </c>
    </row>
    <row r="96" spans="1:2">
      <c r="A96" s="4">
        <v>111</v>
      </c>
      <c r="B96" s="4" t="s">
        <v>468</v>
      </c>
    </row>
    <row r="97" spans="1:2">
      <c r="A97" s="4">
        <v>131</v>
      </c>
      <c r="B97" s="4" t="s">
        <v>577</v>
      </c>
    </row>
    <row r="98" spans="1:2">
      <c r="A98" s="4">
        <v>138</v>
      </c>
      <c r="B98" s="4" t="s">
        <v>945</v>
      </c>
    </row>
    <row r="99" spans="1:2">
      <c r="A99" s="4">
        <v>139</v>
      </c>
      <c r="B99" s="4" t="s">
        <v>613</v>
      </c>
    </row>
    <row r="100" spans="1:2">
      <c r="A100" s="4">
        <v>133</v>
      </c>
      <c r="B100" s="4" t="s">
        <v>665</v>
      </c>
    </row>
    <row r="101" spans="1:2">
      <c r="A101" s="4">
        <v>31</v>
      </c>
      <c r="B101" s="4" t="s">
        <v>884</v>
      </c>
    </row>
    <row r="102" spans="1:2">
      <c r="A102" s="4">
        <v>8</v>
      </c>
      <c r="B102" s="4" t="s">
        <v>595</v>
      </c>
    </row>
    <row r="103" spans="1:2">
      <c r="A103" s="4">
        <v>110</v>
      </c>
      <c r="B103" s="4" t="s">
        <v>480</v>
      </c>
    </row>
    <row r="104" spans="1:2">
      <c r="A104" s="4">
        <v>98</v>
      </c>
      <c r="B104" s="4" t="s">
        <v>435</v>
      </c>
    </row>
    <row r="105" spans="1:2">
      <c r="A105" s="4">
        <v>53</v>
      </c>
      <c r="B105" s="4" t="s">
        <v>762</v>
      </c>
    </row>
    <row r="106" spans="1:2">
      <c r="A106" s="4">
        <v>73</v>
      </c>
      <c r="B106" s="4" t="s">
        <v>912</v>
      </c>
    </row>
    <row r="107" spans="1:2">
      <c r="A107" s="4">
        <v>127</v>
      </c>
      <c r="B107" s="4" t="s">
        <v>660</v>
      </c>
    </row>
    <row r="108" spans="1:2">
      <c r="A108" s="4">
        <v>136</v>
      </c>
      <c r="B108" s="4" t="s">
        <v>943</v>
      </c>
    </row>
    <row r="109" spans="1:2">
      <c r="A109" s="4">
        <v>130</v>
      </c>
      <c r="B109" s="4" t="s">
        <v>572</v>
      </c>
    </row>
    <row r="110" spans="1:2">
      <c r="A110" s="4">
        <v>47</v>
      </c>
      <c r="B110" s="4" t="s">
        <v>796</v>
      </c>
    </row>
    <row r="111" spans="1:2">
      <c r="A111" s="4">
        <v>147</v>
      </c>
      <c r="B111" s="4" t="s">
        <v>618</v>
      </c>
    </row>
    <row r="112" spans="1:2">
      <c r="A112" s="4">
        <v>146</v>
      </c>
      <c r="B112" s="4" t="s">
        <v>947</v>
      </c>
    </row>
    <row r="113" spans="1:2">
      <c r="A113" s="4">
        <v>49</v>
      </c>
      <c r="B113" s="4" t="s">
        <v>899</v>
      </c>
    </row>
    <row r="114" spans="1:2">
      <c r="A114" s="4">
        <v>87</v>
      </c>
      <c r="B114" s="4" t="s">
        <v>515</v>
      </c>
    </row>
    <row r="115" spans="1:2">
      <c r="A115" s="4">
        <v>81</v>
      </c>
      <c r="B115" s="4" t="s">
        <v>836</v>
      </c>
    </row>
    <row r="116" spans="1:2">
      <c r="A116" s="4">
        <v>1</v>
      </c>
      <c r="B116" s="4" t="s">
        <v>860</v>
      </c>
    </row>
    <row r="117" spans="1:2">
      <c r="A117" s="4">
        <v>120</v>
      </c>
      <c r="B117" s="4" t="s">
        <v>477</v>
      </c>
    </row>
    <row r="118" spans="1:2">
      <c r="A118" s="4">
        <v>148</v>
      </c>
      <c r="B118" s="4" t="s">
        <v>948</v>
      </c>
    </row>
    <row r="119" spans="1:2">
      <c r="A119" s="4">
        <v>34</v>
      </c>
      <c r="B119" s="4" t="s">
        <v>887</v>
      </c>
    </row>
    <row r="120" spans="1:2">
      <c r="A120" s="4">
        <v>142</v>
      </c>
      <c r="B120" s="4" t="s">
        <v>563</v>
      </c>
    </row>
    <row r="121" spans="1:2">
      <c r="A121" s="4">
        <v>116</v>
      </c>
      <c r="B121" s="4" t="s">
        <v>474</v>
      </c>
    </row>
    <row r="122" spans="1:2">
      <c r="A122" s="4">
        <v>79</v>
      </c>
      <c r="B122" s="4" t="s">
        <v>524</v>
      </c>
    </row>
    <row r="123" spans="1:2">
      <c r="A123" s="4">
        <v>38</v>
      </c>
      <c r="B123" s="4" t="s">
        <v>890</v>
      </c>
    </row>
    <row r="124" spans="1:2">
      <c r="A124" s="4">
        <v>40</v>
      </c>
      <c r="B124" s="4" t="s">
        <v>892</v>
      </c>
    </row>
    <row r="125" spans="1:2">
      <c r="A125" s="4">
        <v>122</v>
      </c>
      <c r="B125" s="4" t="s">
        <v>654</v>
      </c>
    </row>
    <row r="126" spans="1:2">
      <c r="A126" s="4">
        <v>143</v>
      </c>
      <c r="B126" s="4" t="s">
        <v>560</v>
      </c>
    </row>
    <row r="127" spans="1:2">
      <c r="A127" s="4">
        <v>99</v>
      </c>
      <c r="B127" s="4" t="s">
        <v>438</v>
      </c>
    </row>
    <row r="128" spans="1:2">
      <c r="A128" s="4">
        <v>67</v>
      </c>
      <c r="B128" s="4" t="s">
        <v>908</v>
      </c>
    </row>
    <row r="129" spans="1:2">
      <c r="A129" s="4">
        <v>27</v>
      </c>
      <c r="B129" s="4" t="s">
        <v>426</v>
      </c>
    </row>
    <row r="130" spans="1:2">
      <c r="A130" s="4">
        <v>119</v>
      </c>
      <c r="B130" s="4" t="s">
        <v>569</v>
      </c>
    </row>
    <row r="131" spans="1:2">
      <c r="A131" s="4">
        <v>77</v>
      </c>
      <c r="B131" s="4" t="s">
        <v>914</v>
      </c>
    </row>
    <row r="132" spans="1:2">
      <c r="A132" s="4">
        <v>156</v>
      </c>
      <c r="B132" s="4" t="s">
        <v>954</v>
      </c>
    </row>
    <row r="133" spans="1:2">
      <c r="A133" s="4">
        <v>140</v>
      </c>
      <c r="B133" s="4" t="s">
        <v>946</v>
      </c>
    </row>
    <row r="134" spans="1:2">
      <c r="A134" s="4">
        <v>152</v>
      </c>
      <c r="B134" s="4" t="s">
        <v>951</v>
      </c>
    </row>
    <row r="135" spans="1:2">
      <c r="A135" s="4">
        <v>39</v>
      </c>
      <c r="B135" s="4" t="s">
        <v>891</v>
      </c>
    </row>
    <row r="136" spans="1:2">
      <c r="A136" s="4">
        <v>11</v>
      </c>
      <c r="B136" s="4" t="s">
        <v>868</v>
      </c>
    </row>
    <row r="137" spans="1:2">
      <c r="A137" s="4">
        <v>126</v>
      </c>
      <c r="B137" s="4" t="s">
        <v>939</v>
      </c>
    </row>
    <row r="138" spans="1:2">
      <c r="A138" s="4">
        <v>91</v>
      </c>
      <c r="B138" s="4" t="s">
        <v>925</v>
      </c>
    </row>
    <row r="139" spans="1:2">
      <c r="A139" s="4">
        <v>23</v>
      </c>
      <c r="B139" s="4" t="s">
        <v>878</v>
      </c>
    </row>
    <row r="140" spans="1:2">
      <c r="A140" s="4">
        <v>82</v>
      </c>
      <c r="B140" s="4" t="s">
        <v>917</v>
      </c>
    </row>
    <row r="141" spans="1:2">
      <c r="A141" s="4">
        <v>125</v>
      </c>
      <c r="B141" s="4" t="s">
        <v>938</v>
      </c>
    </row>
    <row r="142" spans="1:2">
      <c r="A142" s="4">
        <v>102</v>
      </c>
      <c r="B142" s="4" t="s">
        <v>930</v>
      </c>
    </row>
    <row r="143" spans="1:2">
      <c r="A143" s="4">
        <v>60</v>
      </c>
      <c r="B143" s="4" t="s">
        <v>813</v>
      </c>
    </row>
    <row r="144" spans="1:2">
      <c r="A144" s="4">
        <v>56</v>
      </c>
      <c r="B144" s="4" t="s">
        <v>903</v>
      </c>
    </row>
    <row r="145" spans="1:2">
      <c r="A145" s="4">
        <v>61</v>
      </c>
      <c r="B145" s="4" t="s">
        <v>768</v>
      </c>
    </row>
    <row r="146" spans="1:2">
      <c r="A146" s="4">
        <v>22</v>
      </c>
      <c r="B146" s="4" t="s">
        <v>877</v>
      </c>
    </row>
    <row r="147" spans="1:2">
      <c r="A147" s="4">
        <v>75</v>
      </c>
      <c r="B147" s="4" t="s">
        <v>6</v>
      </c>
    </row>
    <row r="148" spans="1:2">
      <c r="A148" s="4">
        <v>145</v>
      </c>
      <c r="B148" s="4" t="s">
        <v>557</v>
      </c>
    </row>
    <row r="149" spans="1:2">
      <c r="A149" s="4">
        <v>45</v>
      </c>
      <c r="B149" s="4" t="s">
        <v>689</v>
      </c>
    </row>
    <row r="150" spans="1:2">
      <c r="A150" s="4">
        <v>144</v>
      </c>
      <c r="B150" s="4" t="s">
        <v>551</v>
      </c>
    </row>
    <row r="151" spans="1:2">
      <c r="A151" s="4">
        <v>43</v>
      </c>
      <c r="B151" s="4" t="s">
        <v>895</v>
      </c>
    </row>
    <row r="152" spans="1:2">
      <c r="A152" s="4">
        <v>42</v>
      </c>
      <c r="B152" s="4" t="s">
        <v>894</v>
      </c>
    </row>
    <row r="153" spans="1:2">
      <c r="A153" s="4">
        <v>21</v>
      </c>
      <c r="B153" s="4" t="s">
        <v>876</v>
      </c>
    </row>
    <row r="154" spans="1:2">
      <c r="A154" s="4">
        <v>90</v>
      </c>
      <c r="B154" s="4" t="s">
        <v>924</v>
      </c>
    </row>
    <row r="155" spans="1:2">
      <c r="A155" s="4">
        <v>149</v>
      </c>
      <c r="B155" s="4" t="s">
        <v>621</v>
      </c>
    </row>
    <row r="156" spans="1:2">
      <c r="A156" s="4">
        <v>30</v>
      </c>
      <c r="B156" s="4" t="s">
        <v>883</v>
      </c>
    </row>
    <row r="157" spans="1:2">
      <c r="A157" s="4">
        <v>3</v>
      </c>
      <c r="B157" s="4" t="s">
        <v>862</v>
      </c>
    </row>
  </sheetData>
  <sortState ref="A2:B157">
    <sortCondition ref="B2:B157"/>
  </sortState>
  <pageMargins left="0.7" right="0.7" top="0.78740157499999996" bottom="0.78740157499999996" header="0.3" footer="0.3"/>
</worksheet>
</file>

<file path=xl/worksheets/sheet7.xml><?xml version="1.0" encoding="utf-8"?>
<worksheet xmlns="http://schemas.openxmlformats.org/spreadsheetml/2006/main" xmlns:r="http://schemas.openxmlformats.org/officeDocument/2006/relationships">
  <dimension ref="A1:N185"/>
  <sheetViews>
    <sheetView workbookViewId="0">
      <pane ySplit="1" topLeftCell="A162" activePane="bottomLeft" state="frozen"/>
      <selection pane="bottomLeft" activeCell="B177" sqref="B177"/>
    </sheetView>
  </sheetViews>
  <sheetFormatPr baseColWidth="10" defaultRowHeight="14.4"/>
  <cols>
    <col min="1" max="1" width="57.77734375" customWidth="1"/>
    <col min="2" max="2" width="53.6640625" customWidth="1"/>
    <col min="3" max="3" width="55.21875" customWidth="1"/>
    <col min="4" max="4" width="54.21875" customWidth="1"/>
    <col min="5" max="5" width="2.5546875" style="26" customWidth="1"/>
    <col min="6" max="6" width="13.6640625" customWidth="1"/>
    <col min="7" max="7" width="77.109375" customWidth="1"/>
    <col min="8" max="14" width="17.6640625" customWidth="1"/>
  </cols>
  <sheetData>
    <row r="1" spans="1:14">
      <c r="A1" t="s">
        <v>1486</v>
      </c>
      <c r="B1" t="s">
        <v>1487</v>
      </c>
      <c r="C1" t="s">
        <v>1880</v>
      </c>
      <c r="D1" t="s">
        <v>1488</v>
      </c>
      <c r="F1" t="str">
        <f>"&lt;tr&gt;&lt;th&gt;Piggin No.&lt;/th&gt;"</f>
        <v>&lt;tr&gt;&lt;th&gt;Piggin No.&lt;/th&gt;</v>
      </c>
      <c r="G1" t="str">
        <f>"&lt;th&gt;Geographically&lt;br&gt;identifiable as:&lt;/th&gt;"</f>
        <v>&lt;th&gt;Geographically&lt;br&gt;identifiable as:&lt;/th&gt;</v>
      </c>
      <c r="H1" t="str">
        <f>"&lt;th la='gk'&gt;Mosaic Text&lt;/th&gt;"</f>
        <v>&lt;th la='gk'&gt;Mosaic Text&lt;/th&gt;</v>
      </c>
      <c r="I1" t="str">
        <f>"&lt;th&gt;Translation&lt;/th&gt;"</f>
        <v>&lt;th&gt;Translation&lt;/th&gt;</v>
      </c>
      <c r="J1" t="str">
        <f>"&lt;th&gt;Pic. No.&lt;/th&gt;"</f>
        <v>&lt;th&gt;Pic. No.&lt;/th&gt;</v>
      </c>
      <c r="K1" t="str">
        <f>"&lt;th&gt;Avi No.&lt;/th&gt;"</f>
        <v>&lt;th&gt;Avi No.&lt;/th&gt;</v>
      </c>
      <c r="L1" t="str">
        <f>"&lt;th&gt;Alli. No.&lt;/th&gt;"</f>
        <v>&lt;th&gt;Alli. No.&lt;/th&gt;</v>
      </c>
      <c r="M1" t="str">
        <f>"&lt;th&gt;Don. No.&lt;/th&gt;"</f>
        <v>&lt;th&gt;Don. No.&lt;/th&gt;</v>
      </c>
      <c r="N1" t="str">
        <f>"&lt;th&gt;Sources&lt;/th&gt;&lt;/tr&gt;"</f>
        <v>&lt;th&gt;Sources&lt;/th&gt;&lt;/tr&gt;</v>
      </c>
    </row>
    <row r="2" spans="1:14">
      <c r="A2" t="str">
        <f>"&lt;path "&amp;Main!R2&amp;" "&amp;Main!S2&amp;" id='"&amp;Main!K2&amp;"' /&gt;"</f>
        <v>&lt;path d="m 3537.3,1123.7 c -47.7,77.1 -41.4,207.7 68.9,104.5 88.4,114.7 119.6,-33.1 80.2,-113.5 m -235.2,8.3 -124.7,80.2 102.4,75.7 m -93.5,-164.8 -8.9,160.3 m -91.1,-52.7 -135.1,71 93.5,-178.3 75.9,173.9 m -286.6,-1.9 v -182.5 c 62.9,-22.6 157,111.2 -4.5,93.5 m -71.2,-75.7 -89,89 89,75.7 m -93.5,-173.6 -4.4,178.1 m -75.7,-35.6 -129.1,31.1 75.7,-173.6 62.3,182.5 m -874.9,578.7 12.6,-160.6 c 59.3,-4.2 123,54.6 -6.3,81.9 m -144.8,0 h 81.8 m 7.9,-92.9 c -171.1,16 -84.6,181 -14.2,184.2 m -295.9,-9.5 14.2,-163.7 55.1,89.7 62.9,-81.8 -6.3,165.3 m -288,-94.5 h 75.5 m 12.6,-80.3 -9.4,160.5 m -75.5,-162.1 -4.8,165.3 m -192,-83.4 h 88.2 m 7.8,-92.9 -7.8,185.8 m -86.6,-184.2 -6.3,181 m 1090,-385.8 h 118 m 3.2,-86.5 -6.3,174.7 m -111.8,-179.5 -4.7,181.1 m -91.3,-182.6 -96,97.6 100.7,86.5 m -94.4,-187.3 -6.3,196.8 m -160.6,-94.5 66.1,-1.5 m 3.2,-94.5 c -147.1,78.1 -86,130.3 -1.6,179.5 M 1545.9,1411 c -116.9,72.8 -82.5,129.1 -7.8,181 m -193.7,-9.4 1.6,-165.3 91.3,-1.6 m -199.9,-6.3 c 53.4,58.2 108.7,116.5 -1.6,174.7 -133.7,-72.6 -98.7,-127.2 1.6,-174.7 z m 1188.1,-117 6.3,-170 47.3,127.5 58.2,-125.9 3.1,168.4 m -201.4,-1.6 h 18.9 m -351,-84.9 h 81.9 m -43.9,85.9 c 64.5,1.8 85.6,-168 10.1,-174.8 -90.6,8.7 -77.1,172.1 -10.1,174.8 z m -252.1,-86 c 9.3,-53.3 115.2,-50.8 122.8,0 -6.6,60.9 -119.2,57.5 -122.8,0 z m 66.1,-107 -3.1,207.8 m -140.8,-99.7 -68.4,-0.8 m -421.2,-85.3 c -102,22.3 -85,150.2 -3,175 m 409.8,108.8 8,190.7 m 1025.4,202.7 110,-0.1 m 1,86.5 -3,-167.7 m -112,21.4 v 147.5 m -939,-762.6 c -122,16.5 -106,144.1 -3,174.9 m 616.3,440.7 -1.3,161.2 m -569.7,-485.3 -3.4,171.3 m -54.6,-178.3 114,5 m 355.2,390.8 c 3,0 64,-2 64,-2 m 0,-75 c -100,16 -88,140 2,170.9 m -885.7,-727.6 -82.9,117 109.4,-39 m -38.6,-125 67.1,180 m 1035.3,586.5 -5.2,-161 114,166 -5,-160 m -292,-489.2 -102.6,48.3 81.2,-167.3 46.1,171.3 M 1492.1,1234 c 105.1,-24.7 79,-111.8 10.6,-110 l -7.5,186.9 m 595.7,546.8 -103.8,24 68.8,-161 51.8,175" class="blackScript" id='Sarephtha' /&gt;</v>
      </c>
      <c r="B2" t="str">
        <f>IF(Main!B2&lt;&gt;0,"&lt;text "&amp;Main!L2&amp;" "&amp;Main!M2&amp;" id='geo"&amp;Main!K2&amp;"'&gt;"&amp;Main!B2&amp;"&lt;/text&gt;","")</f>
        <v>&lt;text x='2694' y='1409' id='geoSarephtha'&gt;Sarephtha&lt;/text&gt;</v>
      </c>
      <c r="C2" t="str">
        <f>IF(Main!D2&lt;&gt;0,"&lt;text "&amp;Main!N2&amp;" "&amp;Main!O2&amp;" id='geo"&amp;Main!K2&amp;"'&gt;"&amp;Main!D2&amp;"&lt;/text&gt;","")</f>
        <v>&lt;text x='2340' x='1338' id='geoSarephtha'&gt;Sarephtha which is the long village; there the child has been resuscitated that day&lt;/text&gt;</v>
      </c>
      <c r="D2" t="str">
        <f>IF(Main!P2&lt;&gt;0,"&lt;use xlink:href='#spotlight' x='"&amp;Main!P2&amp;"' y='"&amp;Main!Q2&amp;"' id='"&amp;Main!K2&amp;"' /&gt;","")</f>
        <v>&lt;use xlink:href='#spotlight' x='2340' y='1338' id='Sarephtha' /&gt;</v>
      </c>
      <c r="F2" t="str">
        <f>"&lt;tr&gt;&lt;td&gt;"&amp;Main!A2&amp;"&lt;/td&gt;"</f>
        <v>&lt;tr&gt;&lt;td&gt;1&lt;/td&gt;</v>
      </c>
      <c r="G2" t="str">
        <f>"&lt;td&gt;&lt;a href='..\..\mm.svg#"&amp;Main!K2&amp;"'&gt;"&amp;Main!B2&amp;"&lt;/a&gt;&lt;/td&gt;"</f>
        <v>&lt;td&gt;&lt;a href='..\..\mm.svg#Sarephtha'&gt;Sarephtha&lt;/a&gt;&lt;/td&gt;</v>
      </c>
      <c r="H2" t="str">
        <f>"&lt;td lang='gk'&gt;"&amp;Main!C2&amp;"&lt;/td&gt;"</f>
        <v>&lt;td lang='gk'&gt;Σαρεφθὰ &lt;span class='lcm'&gt;ἡ&lt;/span&gt; Μακρὰ Κώ&lt;span class='lcm'&gt;μη&lt;/span&gt; ὅπου τέκν&lt;span class='lcm'&gt;ον ἠγέρθη ἐν τ&lt;/span&gt;ῇ ἡμέρᾳ ἡκείνῃ&lt;/td&gt;</v>
      </c>
      <c r="I2" t="str">
        <f>"&lt;td&gt;"&amp;Main!D2&amp;"&lt;/td&gt;"</f>
        <v>&lt;td&gt;Sarephtha which is the long village; there the child has been resuscitated that day&lt;/td&gt;</v>
      </c>
      <c r="J2" t="str">
        <f>"&lt;td align='right'&gt;"&amp;Main!E2&amp;"&lt;/td&gt;"</f>
        <v>&lt;td align='right'&gt;1&lt;/td&gt;</v>
      </c>
      <c r="K2" t="str">
        <f>"&lt;td align='right'&gt;"&amp;Main!F2&amp;"&lt;/td&gt;"</f>
        <v>&lt;td align='right'&gt;148&lt;/td&gt;</v>
      </c>
      <c r="L2" t="str">
        <f>"&lt;td align='right'&gt;"&amp;Main!G2&amp;"&lt;/td&gt;"</f>
        <v>&lt;td align='right'&gt;1&lt;/td&gt;</v>
      </c>
      <c r="M2" t="str">
        <f>"&lt;td align='right'&gt;"&amp;Main!H2&amp;"&lt;/td&gt;"</f>
        <v>&lt;td align='right'&gt;&lt;/td&gt;</v>
      </c>
      <c r="N2" t="str">
        <f>"&lt;td&gt;"&amp;Main!I2&amp;"&lt;/td&gt;&lt;/tr&gt;"</f>
        <v>&lt;td&gt;On Fragment C: Germer-Durand 1901 (pavage); Avi-Yonah, 77 (corridor[sic])&lt;/td&gt;&lt;/tr&gt;</v>
      </c>
    </row>
    <row r="3" spans="1:14">
      <c r="A3" t="str">
        <f>"&lt;path "&amp;Main!R3&amp;" "&amp;Main!S3&amp;" id='"&amp;Main!K3&amp;"' /&gt;"</f>
        <v>&lt;path d="m 5775.4,22862 c 0,0 -155.9,313 -94.7,-103 m -183.5,599 1.1,-264 m -76.9,3 v 261 m -62.7,-254 187.1,-7 m 85,122 h 112.1 m -20.9,134 c -168.2,-17 -127.3,-265 8.2,-273 m -154.4,-86 -9.5,-260 -97.3,181 -120.1,-194 2.3,264 m 539.2,223 -65.5,1 0.7,155" class="blackScript" id='PhoenicaM' /&gt;</v>
      </c>
      <c r="B3" t="str">
        <f>IF(Main!B3&lt;&gt;0,"&lt;text "&amp;Main!L3&amp;" "&amp;Main!M3&amp;" id='geo"&amp;Main!K3&amp;"'&gt;"&amp;Main!B3&amp;"&lt;/text&gt;","")</f>
        <v>&lt;text x='5258' y='22873' id='geoPhoenicaM'&gt;(unidentifiable)&lt;/text&gt;</v>
      </c>
      <c r="C3" t="str">
        <f>IF(Main!D3&lt;&gt;0,"&lt;text "&amp;Main!N3&amp;" "&amp;Main!O3&amp;" id='geo"&amp;Main!K3&amp;"'&gt;"&amp;Main!D3&amp;"&lt;/text&gt;","")</f>
        <v/>
      </c>
      <c r="D3" t="str">
        <f>IF(Main!P3&lt;&gt;0,"&lt;use xlink:href='#spotlight' x='"&amp;Main!P3&amp;"' y='"&amp;Main!Q3&amp;"' id='"&amp;Main!K3&amp;"' /&gt;","")</f>
        <v>&lt;use xlink:href='#spotlight' x='5257' y='22873' id='PhoenicaM' /&gt;</v>
      </c>
      <c r="F3" t="str">
        <f>"&lt;tr&gt;&lt;td&gt;"&amp;Main!A3&amp;"&lt;/td&gt;"</f>
        <v>&lt;tr&gt;&lt;td&gt;2&lt;/td&gt;</v>
      </c>
      <c r="G3" t="str">
        <f>"&lt;td&gt;&lt;a href='..\..\mm.svg#"&amp;Main!K3&amp;"'&gt;"&amp;Main!B3&amp;"&lt;/a&gt;&lt;/td&gt;"</f>
        <v>&lt;td&gt;&lt;a href='..\..\mm.svg#PhoenicaM'&gt;(unidentifiable)&lt;/a&gt;&lt;/td&gt;</v>
      </c>
      <c r="H3" t="str">
        <f>"&lt;td lang='gk'&gt;"&amp;Main!C3&amp;"&lt;/td&gt;"</f>
        <v>&lt;td lang='gk'&gt;Μ&lt;span class='def'&gt;Ω&lt;/span&gt;&lt;span class='lcm'&gt;——&lt;/span&gt;&lt;br /&gt;ΠΕ&lt;span class='def'&gt;Ι&lt;/span&gt;&lt;span class='lcm'&gt;——&lt;/span&gt;&lt;/td&gt;</v>
      </c>
      <c r="I3" t="str">
        <f>"&lt;td&gt;"&amp;Main!D3&amp;"&lt;/td&gt;"</f>
        <v>&lt;td&gt;&lt;/td&gt;</v>
      </c>
      <c r="J3" t="str">
        <f>"&lt;td align='right'&gt;"&amp;Main!E3&amp;"&lt;/td&gt;"</f>
        <v>&lt;td align='right'&gt;2&lt;/td&gt;</v>
      </c>
      <c r="K3" t="str">
        <f>"&lt;td align='right'&gt;"&amp;Main!F3&amp;"&lt;/td&gt;"</f>
        <v>&lt;td align='right'&gt;x&lt;/td&gt;</v>
      </c>
      <c r="L3" t="str">
        <f>"&lt;td align='right'&gt;"&amp;Main!G3&amp;"&lt;/td&gt;"</f>
        <v>&lt;td align='right'&gt;2&lt;/td&gt;</v>
      </c>
      <c r="M3" t="str">
        <f>"&lt;td align='right'&gt;"&amp;Main!H3&amp;"&lt;/td&gt;"</f>
        <v>&lt;td align='right'&gt;&lt;/td&gt;</v>
      </c>
      <c r="N3" t="str">
        <f>"&lt;td&gt;"&amp;Main!I3&amp;"&lt;/td&gt;&lt;/tr&gt;"</f>
        <v>&lt;td&gt;On Fragment B: Donner 1967, 33; Piccirillo&lt;/td&gt;&lt;/tr&gt;</v>
      </c>
    </row>
    <row r="4" spans="1:14">
      <c r="A4" t="str">
        <f>"&lt;path "&amp;Main!R4&amp;" "&amp;Main!S4&amp;" id='"&amp;Main!K4&amp;"' /&gt;"</f>
        <v>&lt;path d="m 7025.5,24551 c -167.8,-59 -90.4,-294 44.1,-309 m -220.4,283 18.9,-284 m -163.7,19 0,261 m 6.3,-107 144.8,-9 m -264.4,-75 -182.6,107 170,69 m -170,50 12.6,-295 m 176.1,-95 -161.6,1 199.4,-303 -201.4,6 m 572.9,296 -94.4,-321 m 0,-19 -157.4,359 207.7,-100" class="redScript" id='Zabulon' /&gt;</v>
      </c>
      <c r="B4" t="str">
        <f>IF(Main!B4&lt;&gt;0,"&lt;text "&amp;Main!L4&amp;" "&amp;Main!M4&amp;" id='geo"&amp;Main!K4&amp;"'&gt;"&amp;Main!B4&amp;"&lt;/text&gt;","")</f>
        <v>&lt;text x='6740' y='23911' id='geoZabulon'&gt;Zabulon&lt;/text&gt;</v>
      </c>
      <c r="C4" t="str">
        <f>IF(Main!D4&lt;&gt;0,"&lt;text "&amp;Main!N4&amp;" "&amp;Main!O4&amp;" id='geo"&amp;Main!K4&amp;"'&gt;"&amp;Main!D4&amp;"&lt;/text&gt;","")</f>
        <v>&lt;text x='38338' y='22595' id='geoZabulon'&gt;Zebulon shall dwell at the haven of the sea and his border shall be unto Zidon [Gen 49:13]&lt;/text&gt;</v>
      </c>
      <c r="D4" t="str">
        <f>IF(Main!P4&lt;&gt;0,"&lt;use xlink:href='#spotlight' x='"&amp;Main!P4&amp;"' y='"&amp;Main!Q4&amp;"' id='"&amp;Main!K4&amp;"' /&gt;","")</f>
        <v>&lt;use xlink:href='#spotlight' x='6517' y='23959' id='Zabulon' /&gt;</v>
      </c>
      <c r="F4" t="str">
        <f>"&lt;tr&gt;&lt;td&gt;"&amp;Main!A4&amp;"&lt;/td&gt;"</f>
        <v>&lt;tr&gt;&lt;td&gt;3&lt;/td&gt;</v>
      </c>
      <c r="G4" t="str">
        <f>"&lt;td&gt;&lt;a href='..\..\mm.svg#"&amp;Main!K4&amp;"'&gt;"&amp;Main!B4&amp;"&lt;/a&gt;&lt;/td&gt;"</f>
        <v>&lt;td&gt;&lt;a href='..\..\mm.svg#Zabulon'&gt;Zabulon&lt;/a&gt;&lt;/td&gt;</v>
      </c>
      <c r="H4" t="str">
        <f>"&lt;td lang='gk'&gt;"&amp;Main!C4&amp;"&lt;/td&gt;"</f>
        <v>&lt;td lang='gk'&gt;Ζαβ&lt;span class='lcm'&gt;ουλων παράλιος κατοι&lt;/span&gt;κήσ&lt;span class='lcm'&gt;ει καὶ παρατένει ἕως Σιδῶνος&lt;/span&gt;&lt;/td&gt;</v>
      </c>
      <c r="I4" t="str">
        <f>"&lt;td&gt;"&amp;Main!D4&amp;"&lt;/td&gt;"</f>
        <v>&lt;td&gt;Zebulon shall dwell at the haven of the sea and his border shall be unto Zidon [Gen 49:13]&lt;/td&gt;</v>
      </c>
      <c r="J4" t="str">
        <f>"&lt;td align='right'&gt;"&amp;Main!E4&amp;"&lt;/td&gt;"</f>
        <v>&lt;td align='right'&gt;3&lt;/td&gt;</v>
      </c>
      <c r="K4" t="str">
        <f>"&lt;td align='right'&gt;"&amp;Main!F4&amp;"&lt;/td&gt;"</f>
        <v>&lt;td align='right'&gt;147&lt;/td&gt;</v>
      </c>
      <c r="L4" t="str">
        <f>"&lt;td align='right'&gt;"&amp;Main!G4&amp;"&lt;/td&gt;"</f>
        <v>&lt;td align='right'&gt;3&lt;/td&gt;</v>
      </c>
      <c r="M4" t="str">
        <f>"&lt;td align='right'&gt;"&amp;Main!H4&amp;"&lt;/td&gt;"</f>
        <v>&lt;td align='right'&gt;&lt;/td&gt;</v>
      </c>
      <c r="N4" t="str">
        <f>"&lt;td&gt;"&amp;Main!I4&amp;"&lt;/td&gt;&lt;/tr&gt;"</f>
        <v>&lt;td&gt;On Fragment B: Avi-Yonah, 77; Donner 1967, 33&lt;/td&gt;&lt;/tr&gt;</v>
      </c>
    </row>
    <row r="5" spans="1:14">
      <c r="A5" t="str">
        <f>"&lt;path "&amp;Main!R5&amp;" "&amp;Main!S5&amp;" id='"&amp;Main!K5&amp;"' /&gt;"</f>
        <v>&lt;path d="m 4612.1,21654 c -42.8,61 -43.2,113 22,169 v -3 0 m -309.7,70 12.6,-290 c 302.8,89 129.3,204 -18.9,183 m -132.2,94 -94.4,-271 -88.2,277 144.8,-88 m -402.9,113 12.6,-295 170,69 -182.6,107 170,69 z m -302.3,7 12.6,-296 195.2,-6 m -327.4,327 -94.4,-321 m 0,-19 -157.4,359 207.7,-100" class="blackScript" id='Agbaron' /&gt;</v>
      </c>
      <c r="B5" t="str">
        <f>IF(Main!B5&lt;&gt;0,"&lt;text "&amp;Main!L5&amp;" "&amp;Main!M5&amp;" id='geo"&amp;Main!K5&amp;"'&gt;"&amp;Main!B5&amp;"&lt;/text&gt;","")</f>
        <v>&lt;text x='3464' y='21876' id='geoAgbaron'&gt;Acchabaron&lt;/text&gt;</v>
      </c>
      <c r="C5" t="str">
        <f>IF(Main!D5&lt;&gt;0,"&lt;text "&amp;Main!N5&amp;" "&amp;Main!O5&amp;" id='geo"&amp;Main!K5&amp;"'&gt;"&amp;Main!D5&amp;"&lt;/text&gt;","")</f>
        <v/>
      </c>
      <c r="D5" t="str">
        <f>IF(Main!P5&lt;&gt;0,"&lt;use xlink:href='#spotlight' x='"&amp;Main!P5&amp;"' y='"&amp;Main!Q5&amp;"' id='"&amp;Main!K5&amp;"' /&gt;","")</f>
        <v>&lt;use xlink:href='#spotlight' x='3472' y='21625' id='Agbaron' /&gt;</v>
      </c>
      <c r="F5" t="str">
        <f>"&lt;tr&gt;&lt;td&gt;"&amp;Main!A5&amp;"&lt;/td&gt;"</f>
        <v>&lt;tr&gt;&lt;td&gt;4&lt;/td&gt;</v>
      </c>
      <c r="G5" t="str">
        <f>"&lt;td&gt;&lt;a href='..\..\mm.svg#"&amp;Main!K5&amp;"'&gt;"&amp;Main!B5&amp;"&lt;/a&gt;&lt;/td&gt;"</f>
        <v>&lt;td&gt;&lt;a href='..\..\mm.svg#Agbaron'&gt;Acchabaron&lt;/a&gt;&lt;/td&gt;</v>
      </c>
      <c r="H5" t="str">
        <f>"&lt;td lang='gk'&gt;"&amp;Main!C5&amp;"&lt;/td&gt;"</f>
        <v>&lt;td lang='gk'&gt;Αγβ&lt;span class='def'&gt;α&lt;/span&gt;ρ&lt;span class='lcm'&gt;ων&lt;/span&gt;&lt;/td&gt;</v>
      </c>
      <c r="I5" t="str">
        <f>"&lt;td&gt;"&amp;Main!D5&amp;"&lt;/td&gt;"</f>
        <v>&lt;td&gt;&lt;/td&gt;</v>
      </c>
      <c r="J5" t="str">
        <f>"&lt;td align='right'&gt;"&amp;Main!E5&amp;"&lt;/td&gt;"</f>
        <v>&lt;td align='right'&gt;4&lt;/td&gt;</v>
      </c>
      <c r="K5" t="str">
        <f>"&lt;td align='right'&gt;"&amp;Main!F5&amp;"&lt;/td&gt;"</f>
        <v>&lt;td align='right'&gt;146&lt;/td&gt;</v>
      </c>
      <c r="L5" t="str">
        <f>"&lt;td align='right'&gt;"&amp;Main!G5&amp;"&lt;/td&gt;"</f>
        <v>&lt;td align='right'&gt;4&lt;/td&gt;</v>
      </c>
      <c r="M5" t="str">
        <f>"&lt;td align='right'&gt;"&amp;Main!H5&amp;"&lt;/td&gt;"</f>
        <v>&lt;td align='right'&gt;&lt;/td&gt;</v>
      </c>
      <c r="N5" t="str">
        <f>"&lt;td&gt;"&amp;Main!I5&amp;"&lt;/td&gt;&lt;/tr&gt;"</f>
        <v>&lt;td&gt;On Fragment A: Avi-Yonah, 77; Donner 1967, 32&lt;/td&gt;&lt;/tr&gt;</v>
      </c>
    </row>
    <row r="6" spans="1:14">
      <c r="A6" t="str">
        <f>"&lt;path "&amp;Main!R6&amp;" "&amp;Main!S6&amp;" id='"&amp;Main!K6&amp;"' /&gt;"</f>
        <v>&lt;path d="m 1722,14419 c -76.4,11 -66.4,98 -1.9,120 m -204.8,-124 43.7,69 48.3,-69 m -48.6,136 1.9,-64 m -147.1,68 c -52.1,-6 -68.9,-116 4.8,-140 45.8,9 55.4,129 -4.8,140 z m -179.2,-70 92.5,0 m -57.1,70 c 70.2,-3 47.2,-134 4.3,-142 -64.7,10 -62.6,133 -4.3,142 z" class="blackScript" id='Amathus' /&gt;</v>
      </c>
      <c r="B6" t="str">
        <f>IF(Main!B6&lt;&gt;0,"&lt;text "&amp;Main!L6&amp;" "&amp;Main!M6&amp;" id='geo"&amp;Main!K6&amp;"'&gt;"&amp;Main!B6&amp;"&lt;/text&gt;","")</f>
        <v>&lt;text x='388' y='14334' id='geoAmathus'&gt;Amathus&lt;/text&gt;</v>
      </c>
      <c r="C6" t="str">
        <f>IF(Main!D6&lt;&gt;0,"&lt;text "&amp;Main!N6&amp;" "&amp;Main!O6&amp;" id='geo"&amp;Main!K6&amp;"'&gt;"&amp;Main!D6&amp;"&lt;/text&gt;","")</f>
        <v/>
      </c>
      <c r="D6" t="str">
        <f>IF(Main!P6&lt;&gt;0,"&lt;use xlink:href='#spotlight' x='"&amp;Main!P6&amp;"' y='"&amp;Main!Q6&amp;"' id='"&amp;Main!K6&amp;"' /&gt;","")</f>
        <v>&lt;use xlink:href='#spotlight' x='1099' y='14624' id='Amathus' /&gt;</v>
      </c>
      <c r="F6" t="str">
        <f>"&lt;tr&gt;&lt;td&gt;"&amp;Main!A6&amp;"&lt;/td&gt;"</f>
        <v>&lt;tr&gt;&lt;td&gt;5&lt;/td&gt;</v>
      </c>
      <c r="G6" t="str">
        <f>"&lt;td&gt;&lt;a href='..\..\mm.svg#"&amp;Main!K6&amp;"'&gt;"&amp;Main!B6&amp;"&lt;/a&gt;&lt;/td&gt;"</f>
        <v>&lt;td&gt;&lt;a href='..\..\mm.svg#Amathus'&gt;Amathus&lt;/a&gt;&lt;/td&gt;</v>
      </c>
      <c r="H6" t="str">
        <f>"&lt;td lang='gk'&gt;"&amp;Main!C6&amp;"&lt;/td&gt;"</f>
        <v>&lt;td lang='gk'&gt;&lt;span class='lcm'&gt;Αμμ&lt;/span&gt;&lt;span class='def'&gt;αθου&lt;/span&gt;ς&lt;/td&gt;</v>
      </c>
      <c r="I6" t="str">
        <f>"&lt;td&gt;"&amp;Main!D6&amp;"&lt;/td&gt;"</f>
        <v>&lt;td&gt;&lt;/td&gt;</v>
      </c>
      <c r="J6" t="str">
        <f>"&lt;td align='right'&gt;"&amp;Main!E6&amp;"&lt;/td&gt;"</f>
        <v>&lt;td align='right'&gt;5&lt;/td&gt;</v>
      </c>
      <c r="K6" t="str">
        <f>"&lt;td align='right'&gt;"&amp;Main!F6&amp;"&lt;/td&gt;"</f>
        <v>&lt;td align='right'&gt;x&lt;/td&gt;</v>
      </c>
      <c r="L6" t="str">
        <f>"&lt;td align='right'&gt;"&amp;Main!G6&amp;"&lt;/td&gt;"</f>
        <v>&lt;td align='right'&gt;5&lt;/td&gt;</v>
      </c>
      <c r="M6" t="str">
        <f>"&lt;td align='right'&gt;"&amp;Main!H6&amp;"&lt;/td&gt;"</f>
        <v>&lt;td align='right'&gt;1&lt;/td&gt;</v>
      </c>
      <c r="N6" t="str">
        <f>"&lt;td&gt;"&amp;Main!I6&amp;"&lt;/td&gt;&lt;/tr&gt;"</f>
        <v>&lt;td&gt;Donner 1967, 21&lt;/td&gt;&lt;/tr&gt;</v>
      </c>
    </row>
    <row r="7" spans="1:14">
      <c r="A7" t="str">
        <f>"&lt;path "&amp;Main!R7&amp;" "&amp;Main!S7&amp;" id='"&amp;Main!K7&amp;"' /&gt;"</f>
        <v>&lt;path d="m 2082.5,12531 -40.2,-48 3.6,66 m -764.2,-521 94,135 m -30,-37 -108.2,23 64.2,-82 m 125.7,-45 2.6,139 m 70.7,16 -2.4,-135 82.2,134 -4,-137 m 90.5,-7 c -1.2,1 -24.5,259 63.6,67 91,207 58.4,-61 57.5,-64 m 66.4,143 -7.7,-148 85.8,154 -5,-160 m 80,76 h 101 m 1.8,76 -2.2,-139 m -106.9,-7 3.1,147 m 156,-76 c 2.5,0 53.9,-2 53.9,-2 m 0,-53 c -84.2,13 -74.1,106 1.7,131 m 141.5,-135 -69.9,-4 -1.1,135 m -37.8,84 61.8,102 m -17.2,-17 -107.9,45 63.3,-105 m -142.2,-24 c -76.4,11 -66.4,98 -1.9,120 m -204.8,-124 43.7,69 48.3,-69 m -48.6,136 1.9,-64 m -147.1,68 c -52.1,-6 -68.9,-116 4.8,-140 45.8,9 55.4,129 -4.8,140 z m -148.2,-140 -5.4,138 m -52.6,-145 114,5 m -167.9,-5 c -101.3,12 -88,111 -2.5,136 m -195.7,-151 29.9,59 36.2,-60 m -38,141 0.3,-80 m -99.9,-74 -60,-4 -1,151 m 629.7,166 h 115.2 m 0.8,81 -2.4,-139 m -116.7,15 v 125 m -62.1,3 -56.3,-134 -54.1,132" class="blackScript" id='Aenon' /&gt;</v>
      </c>
      <c r="B7" t="str">
        <f>IF(Main!B7&lt;&gt;0,"&lt;text "&amp;Main!L7&amp;" "&amp;Main!M7&amp;" id='geo"&amp;Main!K7&amp;"'&gt;"&amp;Main!B7&amp;"&lt;/text&gt;","")</f>
        <v>&lt;text x='1234' y='12745' id='geoAenon'&gt;Aenon&lt;/text&gt;</v>
      </c>
      <c r="C7" t="str">
        <f>IF(Main!D7&lt;&gt;0,"&lt;text "&amp;Main!N7&amp;" "&amp;Main!O7&amp;" id='geo"&amp;Main!K7&amp;"'&gt;"&amp;Main!D7&amp;"&lt;/text&gt;","")</f>
        <v>&lt;text x='1666' y='12924' id='geoAenon'&gt;Aenon, near Salem which is also Salumias&lt;/text&gt;</v>
      </c>
      <c r="D7" t="str">
        <f>IF(Main!P7&lt;&gt;0,"&lt;use xlink:href='#spotlight' x='"&amp;Main!P7&amp;"' y='"&amp;Main!Q7&amp;"' id='"&amp;Main!K7&amp;"' /&gt;","")</f>
        <v>&lt;use xlink:href='#spotlight' x='1228' y='12749' id='Aenon' /&gt;</v>
      </c>
      <c r="F7" t="str">
        <f>"&lt;tr&gt;&lt;td&gt;"&amp;Main!A7&amp;"&lt;/td&gt;"</f>
        <v>&lt;tr&gt;&lt;td&gt;6&lt;/td&gt;</v>
      </c>
      <c r="G7" t="str">
        <f>"&lt;td&gt;&lt;a href='..\..\mm.svg#"&amp;Main!K7&amp;"'&gt;"&amp;Main!B7&amp;"&lt;/a&gt;&lt;/td&gt;"</f>
        <v>&lt;td&gt;&lt;a href='..\..\mm.svg#Aenon'&gt;Aenon&lt;/a&gt;&lt;/td&gt;</v>
      </c>
      <c r="H7" t="str">
        <f>"&lt;td lang='gk'&gt;"&amp;Main!C7&amp;"&lt;/td&gt;"</f>
        <v>&lt;td lang='gk'&gt;Αινων ἡ ἐγγὺς τοῦ Σαλ&lt;span class='def'&gt;ημ&lt;/span&gt; &lt;span class='lcm'&gt;ἡ κ(αὶ)&lt;/span&gt; Σ&lt;span class='def'&gt;α&lt;/span&gt;&lt;span class='lcm'&gt;λουμιας&lt;/span&gt;&lt;/td&gt;</v>
      </c>
      <c r="I7" t="str">
        <f>"&lt;td&gt;"&amp;Main!D7&amp;"&lt;/td&gt;"</f>
        <v>&lt;td&gt;Aenon, near Salem which is also Salumias&lt;/td&gt;</v>
      </c>
      <c r="J7" t="str">
        <f>"&lt;td align='right'&gt;"&amp;Main!E7&amp;"&lt;/td&gt;"</f>
        <v>&lt;td align='right'&gt;6&lt;/td&gt;</v>
      </c>
      <c r="K7" t="str">
        <f>"&lt;td align='right'&gt;"&amp;Main!F7&amp;"&lt;/td&gt;"</f>
        <v>&lt;td align='right'&gt;1&lt;/td&gt;</v>
      </c>
      <c r="L7" t="str">
        <f>"&lt;td align='right'&gt;"&amp;Main!G7&amp;"&lt;/td&gt;"</f>
        <v>&lt;td align='right'&gt;6&lt;/td&gt;</v>
      </c>
      <c r="M7" t="str">
        <f>"&lt;td align='right'&gt;"&amp;Main!H7&amp;"&lt;/td&gt;"</f>
        <v>&lt;td align='right'&gt;2&lt;/td&gt;</v>
      </c>
      <c r="N7" t="str">
        <f>"&lt;td&gt;"&amp;Main!I7&amp;"&lt;/td&gt;&lt;/tr&gt;"</f>
        <v>&lt;td&gt;Donner 1967, 20&lt;/td&gt;&lt;/tr&gt;</v>
      </c>
    </row>
    <row r="8" spans="1:14">
      <c r="A8" t="str">
        <f>"&lt;path "&amp;Main!R8&amp;" "&amp;Main!S8&amp;" id='"&amp;Main!K8&amp;"' /&gt;"</f>
        <v>&lt;path d="m 3572,12056 c -88.2,18 -76.4,138 20.8,136 m -241.3,-103 34.5,44 39.2,-44 m -31.9,114 -4.2,-70 m -141.9,66 c -51.3,-5 -68,-105 4.8,-127 55.2,11 64.9,120 -4.8,127 z m -149.5,-75 c 2.1,0 44.5,-1 44.5,-1 m -2.3,-56 c -69.7,11 -47.8,113 11.7,123 m -178.4,-100 c 84.8,23 77.2,-42 2.9,-56 l -20,131 m -94.1,-23 c -48.8,-5 -64.6,-106 4.5,-128 43,8 52,118 -4.5,128 z m -99.5,-152 -61.6,52 63.1,95 m -56.1,-164 -34.3,140" class="blackScript" id='Coreus' /&gt;</v>
      </c>
      <c r="B8" t="str">
        <f>IF(Main!B8&lt;&gt;0,"&lt;text "&amp;Main!L8&amp;" "&amp;Main!M8&amp;" id='geo"&amp;Main!K8&amp;"'&gt;"&amp;Main!B8&amp;"&lt;/text&gt;","")</f>
        <v>&lt;text x='2148' y='12545' id='geoCoreus'&gt;Koreae&lt;/text&gt;</v>
      </c>
      <c r="C8" t="str">
        <f>IF(Main!D8&lt;&gt;0,"&lt;text "&amp;Main!N8&amp;" "&amp;Main!O8&amp;" id='geo"&amp;Main!K8&amp;"'&gt;"&amp;Main!D8&amp;"&lt;/text&gt;","")</f>
        <v/>
      </c>
      <c r="D8" t="str">
        <f>IF(Main!P8&lt;&gt;0,"&lt;use xlink:href='#spotlight' x='"&amp;Main!P8&amp;"' y='"&amp;Main!Q8&amp;"' id='"&amp;Main!K8&amp;"' /&gt;","")</f>
        <v>&lt;use xlink:href='#spotlight' x='2688' y='12565' id='Coreus' /&gt;</v>
      </c>
      <c r="F8" t="str">
        <f>"&lt;tr&gt;&lt;td&gt;"&amp;Main!A8&amp;"&lt;/td&gt;"</f>
        <v>&lt;tr&gt;&lt;td&gt;7&lt;/td&gt;</v>
      </c>
      <c r="G8" t="str">
        <f>"&lt;td&gt;&lt;a href='..\..\mm.svg#"&amp;Main!K8&amp;"'&gt;"&amp;Main!B8&amp;"&lt;/a&gt;&lt;/td&gt;"</f>
        <v>&lt;td&gt;&lt;a href='..\..\mm.svg#Coreus'&gt;Koreae&lt;/a&gt;&lt;/td&gt;</v>
      </c>
      <c r="H8" t="str">
        <f>"&lt;td lang='gk'&gt;"&amp;Main!C8&amp;"&lt;/td&gt;"</f>
        <v>&lt;td lang='gk'&gt;Κορεους&lt;/td&gt;</v>
      </c>
      <c r="I8" t="str">
        <f>"&lt;td&gt;"&amp;Main!D8&amp;"&lt;/td&gt;"</f>
        <v>&lt;td&gt;&lt;/td&gt;</v>
      </c>
      <c r="J8" t="str">
        <f>"&lt;td align='right'&gt;"&amp;Main!E8&amp;"&lt;/td&gt;"</f>
        <v>&lt;td align='right'&gt;7&lt;/td&gt;</v>
      </c>
      <c r="K8" t="str">
        <f>"&lt;td align='right'&gt;"&amp;Main!F8&amp;"&lt;/td&gt;"</f>
        <v>&lt;td align='right'&gt;2&lt;/td&gt;</v>
      </c>
      <c r="L8" t="str">
        <f>"&lt;td align='right'&gt;"&amp;Main!G8&amp;"&lt;/td&gt;"</f>
        <v>&lt;td align='right'&gt;7&lt;/td&gt;</v>
      </c>
      <c r="M8" t="str">
        <f>"&lt;td align='right'&gt;"&amp;Main!H8&amp;"&lt;/td&gt;"</f>
        <v>&lt;td align='right'&gt;4&lt;/td&gt;</v>
      </c>
      <c r="N8" t="str">
        <f>"&lt;td&gt;"&amp;Main!I8&amp;"&lt;/td&gt;&lt;/tr&gt;"</f>
        <v>&lt;td&gt;&lt;/td&gt;&lt;/tr&gt;</v>
      </c>
    </row>
    <row r="9" spans="1:14">
      <c r="A9" t="str">
        <f>"&lt;path "&amp;Main!R9&amp;" "&amp;Main!S9&amp;" id='"&amp;Main!K9&amp;"' /&gt;"</f>
        <v>&lt;path d="m 4527.1,13249 14.4,-98 m 257.7,39 h -3.8 m -95.7,-25 c -102.7,-31 -122.8,98 -31.6,100 m 107.5,22 h 3.6" class="blackScript" id='Phasaelis' /&gt;</v>
      </c>
      <c r="B9" t="str">
        <f>IF(Main!B9&lt;&gt;0,"&lt;text "&amp;Main!L9&amp;" "&amp;Main!M9&amp;" id='geo"&amp;Main!K9&amp;"'&gt;"&amp;Main!B9&amp;"&lt;/text&gt;","")</f>
        <v>&lt;text x='3169' y='13281' id='geoPhasaelis'&gt;Phasaelis&lt;/text&gt;</v>
      </c>
      <c r="C9" t="str">
        <f>IF(Main!D9&lt;&gt;0,"&lt;text "&amp;Main!N9&amp;" "&amp;Main!O9&amp;" id='geo"&amp;Main!K9&amp;"'&gt;"&amp;Main!D9&amp;"&lt;/text&gt;","")</f>
        <v/>
      </c>
      <c r="D9" t="str">
        <f>IF(Main!P9&lt;&gt;0,"&lt;use xlink:href='#spotlight' x='"&amp;Main!P9&amp;"' y='"&amp;Main!Q9&amp;"' id='"&amp;Main!K9&amp;"' /&gt;","")</f>
        <v>&lt;use xlink:href='#spotlight' x='3885' y='13347' id='Phasaelis' /&gt;</v>
      </c>
      <c r="F9" t="str">
        <f>"&lt;tr&gt;&lt;td&gt;"&amp;Main!A9&amp;"&lt;/td&gt;"</f>
        <v>&lt;tr&gt;&lt;td&gt;8&lt;/td&gt;</v>
      </c>
      <c r="G9" t="str">
        <f>"&lt;td&gt;&lt;a href='..\..\mm.svg#"&amp;Main!K9&amp;"'&gt;"&amp;Main!B9&amp;"&lt;/a&gt;&lt;/td&gt;"</f>
        <v>&lt;td&gt;&lt;a href='..\..\mm.svg#Phasaelis'&gt;Phasaelis&lt;/a&gt;&lt;/td&gt;</v>
      </c>
      <c r="H9" t="str">
        <f>"&lt;td lang='gk'&gt;"&amp;Main!C9&amp;"&lt;/td&gt;"</f>
        <v>&lt;td lang='gk'&gt;&lt;span class='lcm'&gt;Φασαη&lt;/span&gt;λις&lt;/td&gt;</v>
      </c>
      <c r="I9" t="str">
        <f>"&lt;td&gt;"&amp;Main!D9&amp;"&lt;/td&gt;"</f>
        <v>&lt;td&gt;&lt;/td&gt;</v>
      </c>
      <c r="J9" t="str">
        <f>"&lt;td align='right'&gt;"&amp;Main!E9&amp;"&lt;/td&gt;"</f>
        <v>&lt;td align='right'&gt;8&lt;/td&gt;</v>
      </c>
      <c r="K9" t="str">
        <f>"&lt;td align='right'&gt;"&amp;Main!F9&amp;"&lt;/td&gt;"</f>
        <v>&lt;td align='right'&gt;3&lt;/td&gt;</v>
      </c>
      <c r="L9" t="str">
        <f>"&lt;td align='right'&gt;"&amp;Main!G9&amp;"&lt;/td&gt;"</f>
        <v>&lt;td align='right'&gt;8&lt;/td&gt;</v>
      </c>
      <c r="M9" t="str">
        <f>"&lt;td align='right'&gt;"&amp;Main!H9&amp;"&lt;/td&gt;"</f>
        <v>&lt;td align='right'&gt;22&lt;/td&gt;</v>
      </c>
      <c r="N9" t="str">
        <f>"&lt;td&gt;"&amp;Main!I9&amp;"&lt;/td&gt;&lt;/tr&gt;"</f>
        <v>&lt;td&gt;&lt;/td&gt;&lt;/tr&gt;</v>
      </c>
    </row>
    <row r="10" spans="1:14">
      <c r="A10" t="str">
        <f>"&lt;path "&amp;Main!R10&amp;" "&amp;Main!S10&amp;" id='"&amp;Main!K10&amp;"' /&gt;"</f>
        <v>&lt;path d="m 5960,13407 h 4.9 m -102.7,-96 h 3.8 m 88.7,14 c -101.1,12 -97.3,107 -11.9,130 m -271,-175 53.2,160 m -28.1,-42 -87.3,23 69.4,-114 m -137.9,111 -27.4,-150 -67.6,141 m 360.7,-106 -4.7,149 m -616.6,-214 46.9,156 m -55.6,-11 81.9,-140 m -190.5,58 c 85,-31 64.3,-86 -2.6,-101 l -25.1,163 m -145,-43 80.9,-4 m -93.8,30 57.3,-134 51.8,146 m 330.2,-42 c 3,0 64,-2 64,-2 m 15.6,-69 c -110.6,18 -136.3,140 -13.6,165" class="blackScript" id='Archelais' /&gt;</v>
      </c>
      <c r="B10" t="str">
        <f>IF(Main!B10&lt;&gt;0,"&lt;text "&amp;Main!L10&amp;" "&amp;Main!M10&amp;" id='geo"&amp;Main!K10&amp;"'&gt;"&amp;Main!B10&amp;"&lt;/text&gt;","")</f>
        <v>&lt;text x='4669' y='13215' id='geoArchelais'&gt;Archelais&lt;/text&gt;</v>
      </c>
      <c r="C10" t="str">
        <f>IF(Main!D10&lt;&gt;0,"&lt;text "&amp;Main!N10&amp;" "&amp;Main!O10&amp;" id='geo"&amp;Main!K10&amp;"'&gt;"&amp;Main!D10&amp;"&lt;/text&gt;","")</f>
        <v/>
      </c>
      <c r="D10" t="str">
        <f>IF(Main!P10&lt;&gt;0,"&lt;use xlink:href='#spotlight' x='"&amp;Main!P10&amp;"' y='"&amp;Main!Q10&amp;"' id='"&amp;Main!K10&amp;"' /&gt;","")</f>
        <v>&lt;use xlink:href='#spotlight' x='5069' y='13502' id='Archelais' /&gt;</v>
      </c>
      <c r="F10" t="str">
        <f>"&lt;tr&gt;&lt;td&gt;"&amp;Main!A10&amp;"&lt;/td&gt;"</f>
        <v>&lt;tr&gt;&lt;td&gt;9&lt;/td&gt;</v>
      </c>
      <c r="G10" t="str">
        <f>"&lt;td&gt;&lt;a href='..\..\mm.svg#"&amp;Main!K10&amp;"'&gt;"&amp;Main!B10&amp;"&lt;/a&gt;&lt;/td&gt;"</f>
        <v>&lt;td&gt;&lt;a href='..\..\mm.svg#Archelais'&gt;Archelais&lt;/a&gt;&lt;/td&gt;</v>
      </c>
      <c r="H10" t="str">
        <f>"&lt;td lang='gk'&gt;"&amp;Main!C10&amp;"&lt;/td&gt;"</f>
        <v>&lt;td lang='gk'&gt;Ἀρχελαΐς&lt;/td&gt;</v>
      </c>
      <c r="I10" t="str">
        <f>"&lt;td&gt;"&amp;Main!D10&amp;"&lt;/td&gt;"</f>
        <v>&lt;td&gt;&lt;/td&gt;</v>
      </c>
      <c r="J10" t="str">
        <f>"&lt;td align='right'&gt;"&amp;Main!E10&amp;"&lt;/td&gt;"</f>
        <v>&lt;td align='right'&gt;9&lt;/td&gt;</v>
      </c>
      <c r="K10" t="str">
        <f>"&lt;td align='right'&gt;"&amp;Main!F10&amp;"&lt;/td&gt;"</f>
        <v>&lt;td align='right'&gt;4&lt;/td&gt;</v>
      </c>
      <c r="L10" t="str">
        <f>"&lt;td align='right'&gt;"&amp;Main!G10&amp;"&lt;/td&gt;"</f>
        <v>&lt;td align='right'&gt;9&lt;/td&gt;</v>
      </c>
      <c r="M10" t="str">
        <f>"&lt;td align='right'&gt;"&amp;Main!H10&amp;"&lt;/td&gt;"</f>
        <v>&lt;td align='right'&gt;23&lt;/td&gt;</v>
      </c>
      <c r="N10" t="str">
        <f>"&lt;td&gt;"&amp;Main!I10&amp;"&lt;/td&gt;&lt;/tr&gt;"</f>
        <v>&lt;td&gt;&lt;/td&gt;&lt;/tr&gt;</v>
      </c>
    </row>
    <row r="11" spans="1:14">
      <c r="A11" t="str">
        <f>"&lt;path "&amp;Main!R11&amp;" "&amp;Main!S11&amp;" id='"&amp;Main!K11&amp;"' /&gt;"</f>
        <v>&lt;path d="m 6885.5,12523 -82.9,117 109.4,-39 m -38.6,-125 67.1,180 m 866,286 -5.2,-161 114,166 -5,-160 m 84.5,-250 -1.3,161 m -117.6,-45 -102.6,48 81.2,-167 46.1,171 m -166.9,-170 -48.8,72 33.1,57 m -54.5,-140 -1,172 m -184,241 c -65,-8 -86,-138 6,-166 57,10 69,153 -6,166 z m -73.6,-99 144.8,4 m -200.8,-92 2,182 m -66.3,-10 -45.1,-174 -59.8,169 m 366.5,-234 c -65,-7 -86,-137 6,-166 57,11 69,153 -6,166 z m -151.5,-169 -3.4,171 m -54.6,-178 114,5 m -326,151 -54,-172 -52,169 m 216.6,-156 81.2,176 m -44.6,-62 -98.2,50 54.2,-114 55.5,-12 m -514.1,-61 -72.2,-3 -3.2,168 m 401.2,230 -103.8,24 68.8,-161 51.8,175 m -154.1,-180 -37.5,78 33.2,47 m -58.3,-130 2.1,163 m -148.4,-86 c 3,0 64,-2 64,-2 m 0,-75 c -100,16 -88,140 2,171 m -193.8,-163 -69.2,140 137.3,6 z m -251.2,-30 c -76.4,78 15,227 54.5,99 32.1,133 116.7,-5 69,-71 m -287.9,-17 -73.9,134 160.7,1 z m 430,-72 -44.1,-168 -71.9,160 m -96.9,-129 -82.9,117 109.4,-39 m -38.6,-125 50.5,166 m -146.4,-166 -58.4,-4 -0.9,169 m 1412,305 c -65,-7 -86,-137 6,-166 57,11 69,153 -6,166 z" class="blackScript" id='Galgala' /&gt;</v>
      </c>
      <c r="B11" t="str">
        <f>IF(Main!B11&lt;&gt;0,"&lt;text "&amp;Main!L11&amp;" "&amp;Main!M11&amp;" id='geo"&amp;Main!K11&amp;"'&gt;"&amp;Main!B11&amp;"&lt;/text&gt;","")</f>
        <v>&lt;text x='5535' y='12890' id='geoGalgala'&gt;Galgala&lt;/text&gt;</v>
      </c>
      <c r="C11" t="str">
        <f>IF(Main!D11&lt;&gt;0,"&lt;text "&amp;Main!N11&amp;" "&amp;Main!O11&amp;" id='geo"&amp;Main!K11&amp;"'&gt;"&amp;Main!D11&amp;"&lt;/text&gt;","")</f>
        <v>&lt;text x='4709' y='12395' id='geoGalgala'&gt;Galgala, also the Twelve Stones&lt;/text&gt;</v>
      </c>
      <c r="D11" t="str">
        <f>IF(Main!P11&lt;&gt;0,"&lt;use xlink:href='#spotlight' x='"&amp;Main!P11&amp;"' y='"&amp;Main!Q11&amp;"' id='"&amp;Main!K11&amp;"' /&gt;","")</f>
        <v>&lt;use xlink:href='#spotlight' x='6262' y='12963' id='Galgala' /&gt;</v>
      </c>
      <c r="F11" t="str">
        <f>"&lt;tr&gt;&lt;td&gt;"&amp;Main!A11&amp;"&lt;/td&gt;"</f>
        <v>&lt;tr&gt;&lt;td&gt;10&lt;/td&gt;</v>
      </c>
      <c r="G11" t="str">
        <f>"&lt;td&gt;&lt;a href='..\..\mm.svg#"&amp;Main!K11&amp;"'&gt;"&amp;Main!B11&amp;"&lt;/a&gt;&lt;/td&gt;"</f>
        <v>&lt;td&gt;&lt;a href='..\..\mm.svg#Galgala'&gt;Galgala&lt;/a&gt;&lt;/td&gt;</v>
      </c>
      <c r="H11" t="str">
        <f>"&lt;td lang='gk'&gt;"&amp;Main!C11&amp;"&lt;/td&gt;"</f>
        <v>&lt;td lang='gk'&gt;Γαλγαλα τὸ καὶ Δωδεκαλιθον&lt;/td&gt;</v>
      </c>
      <c r="I11" t="str">
        <f>"&lt;td&gt;"&amp;Main!D11&amp;"&lt;/td&gt;"</f>
        <v>&lt;td&gt;Galgala, also the Twelve Stones&lt;/td&gt;</v>
      </c>
      <c r="J11" t="str">
        <f>"&lt;td align='right'&gt;"&amp;Main!E11&amp;"&lt;/td&gt;"</f>
        <v>&lt;td align='right'&gt;10&lt;/td&gt;</v>
      </c>
      <c r="K11" t="str">
        <f>"&lt;td align='right'&gt;"&amp;Main!F11&amp;"&lt;/td&gt;"</f>
        <v>&lt;td align='right'&gt;5&lt;/td&gt;</v>
      </c>
      <c r="L11" t="str">
        <f>"&lt;td align='right'&gt;"&amp;Main!G11&amp;"&lt;/td&gt;"</f>
        <v>&lt;td align='right'&gt;10&lt;/td&gt;</v>
      </c>
      <c r="M11" t="str">
        <f>"&lt;td align='right'&gt;"&amp;Main!H11&amp;"&lt;/td&gt;"</f>
        <v>&lt;td align='right'&gt;26&lt;/td&gt;</v>
      </c>
      <c r="N11" t="str">
        <f>"&lt;td&gt;"&amp;Main!I11&amp;"&lt;/td&gt;&lt;/tr&gt;"</f>
        <v>&lt;td&gt;&lt;/td&gt;&lt;/tr&gt;</v>
      </c>
    </row>
    <row r="12" spans="1:14">
      <c r="A12" t="str">
        <f>"&lt;path "&amp;Main!R12&amp;" "&amp;Main!S12&amp;" id='"&amp;Main!K12&amp;"' /&gt;"</f>
        <v>&lt;path d="m 6381.3,13576 c -41.6,28 -50.9,104 -1.6,125 m 20.7,-322 c 51.7,57 54.5,116 12.9,110 -41.7,-6 -15.4,-71 57.5,-109 m -163.9,203 -2,115 m -264.7,-70 38.8,-2 m 10.2,-56 c -61,13 -76.3,106 -8.9,133 m 159.9,-4 -36.7,-129 -47.8,126 m 354.5,-27 -97.8,22 76.5,-90 48.1,102 m 60.8,-108 2.1,113 m 110.1,1 c -64.7,-4 -62.7,-88 4.2,-105 41.1,6 49.8,98 -4.2,105 z m 108,-105 41.9,64 39.9,-65 m -43.6,113 1.2,-50 m 23.8,-244 c 57.3,32 97.7,108 23,111 -74.8,4 -24.4,-79 36.8,-117 m -125.1,-12 -4.6,128 m -65.4,-131 -68.8,-5 -1,125 m -153.3,-42 46.3,-5 m -67.9,24 72.9,-100 22.7,99 m -293.5,-131 -7.8,125 m -48,-134 111.8,7 m -191.8,123 c -46.7,-7 -62.9,-119 3.2,-146 41,11 50.7,134 -3.2,146 z m -126,-145 -8.9,123 m -16.6,-133 61.6,5" class="blackScript" id='Elisha' /&gt;</v>
      </c>
      <c r="B12" t="str">
        <f>IF(Main!B12&lt;&gt;0,"&lt;text "&amp;Main!L12&amp;" "&amp;Main!M12&amp;" id='geo"&amp;Main!K12&amp;"'&gt;"&amp;Main!B12&amp;"&lt;/text&gt;","")</f>
        <v>&lt;text x='5816' y='14091' id='geoElisha'&gt;St Elisha's&lt;/text&gt;</v>
      </c>
      <c r="C12" t="str">
        <f>IF(Main!D12&lt;&gt;0,"&lt;text "&amp;Main!N12&amp;" "&amp;Main!O12&amp;" id='geo"&amp;Main!K12&amp;"'&gt;"&amp;Main!D12&amp;"&lt;/text&gt;","")</f>
        <v>&lt;text x='7487' y='13149' id='geoElisha'&gt;The (sanctuary) of St Elisha&lt;/text&gt;</v>
      </c>
      <c r="D12" t="str">
        <f>IF(Main!P12&lt;&gt;0,"&lt;use xlink:href='#spotlight' x='"&amp;Main!P12&amp;"' y='"&amp;Main!Q12&amp;"' id='"&amp;Main!K12&amp;"' /&gt;","")</f>
        <v>&lt;use xlink:href='#spotlight' x='5938' y='13771' id='Elisha' /&gt;</v>
      </c>
      <c r="F12" t="str">
        <f>"&lt;tr&gt;&lt;td&gt;"&amp;Main!A12&amp;"&lt;/td&gt;"</f>
        <v>&lt;tr&gt;&lt;td&gt;11&lt;/td&gt;</v>
      </c>
      <c r="G12" t="str">
        <f>"&lt;td&gt;&lt;a href='..\..\mm.svg#"&amp;Main!K12&amp;"'&gt;"&amp;Main!B12&amp;"&lt;/a&gt;&lt;/td&gt;"</f>
        <v>&lt;td&gt;&lt;a href='..\..\mm.svg#Elisha'&gt;St Elisha's&lt;/a&gt;&lt;/td&gt;</v>
      </c>
      <c r="H12" t="str">
        <f>"&lt;td lang='gk'&gt;"&amp;Main!C12&amp;"&lt;/td&gt;"</f>
        <v>&lt;td lang='gk'&gt;Τὸ τοῦ ἁγίου Ἐλισαίου&lt;/td&gt;</v>
      </c>
      <c r="I12" t="str">
        <f>"&lt;td&gt;"&amp;Main!D12&amp;"&lt;/td&gt;"</f>
        <v>&lt;td&gt;The (sanctuary) of St Elisha&lt;/td&gt;</v>
      </c>
      <c r="J12" t="str">
        <f>"&lt;td align='right'&gt;"&amp;Main!E12&amp;"&lt;/td&gt;"</f>
        <v>&lt;td align='right'&gt;11&lt;/td&gt;</v>
      </c>
      <c r="K12" t="str">
        <f>"&lt;td align='right'&gt;"&amp;Main!F12&amp;"&lt;/td&gt;"</f>
        <v>&lt;td align='right'&gt;26&lt;/td&gt;</v>
      </c>
      <c r="L12" t="str">
        <f>"&lt;td align='right'&gt;"&amp;Main!G12&amp;"&lt;/td&gt;"</f>
        <v>&lt;td align='right'&gt;11&lt;/td&gt;</v>
      </c>
      <c r="M12" t="str">
        <f>"&lt;td align='right'&gt;"&amp;Main!H12&amp;"&lt;/td&gt;"</f>
        <v>&lt;td align='right'&gt;24&lt;/td&gt;</v>
      </c>
      <c r="N12" t="str">
        <f>"&lt;td&gt;"&amp;Main!I12&amp;"&lt;/td&gt;&lt;/tr&gt;"</f>
        <v>&lt;td&gt;&lt;/td&gt;&lt;/tr&gt;</v>
      </c>
    </row>
    <row r="13" spans="1:14">
      <c r="A13" t="str">
        <f>"&lt;path "&amp;Main!R13&amp;" "&amp;Main!S13&amp;" id='"&amp;Main!K13&amp;"' /&gt;"</f>
        <v>&lt;path d="m 7563.8,13230 v 17 m 409.2,22 83.6,160 m -73.5,-4 84.2,-165 m 90.2,8 c -80.6,75 4.3,251 48.5,95 41.8,158 118.5,-15 67.1,-86 m -363,-11 0.4,163 m -116.2,-105 c 88.2,-26 60.2,-85 -12.4,-74 l 3.1,157 m -156.5,-88 64,-2 m 6.2,-73 c -100,16 -94.2,138 -4.2,169 m -188.5,-175 -1.5,159 m -56.5,-166 -0.1,17" class="blackScript" id='Jericho' /&gt;</v>
      </c>
      <c r="B13" t="str">
        <f>IF(Main!B13&lt;&gt;0,"&lt;text "&amp;Main!L13&amp;" "&amp;Main!M13&amp;" id='geo"&amp;Main!K13&amp;"'&gt;"&amp;Main!B13&amp;"&lt;/text&gt;","")</f>
        <v>&lt;text x='6626' y='13556' id='geoJericho'&gt;Jericho&lt;/text&gt;</v>
      </c>
      <c r="C13" t="str">
        <f>IF(Main!D13&lt;&gt;0,"&lt;text "&amp;Main!N13&amp;" "&amp;Main!O13&amp;" id='geo"&amp;Main!K13&amp;"'&gt;"&amp;Main!D13&amp;"&lt;/text&gt;","")</f>
        <v/>
      </c>
      <c r="D13" t="str">
        <f>IF(Main!P13&lt;&gt;0,"&lt;use xlink:href='#spotlight' x='"&amp;Main!P13&amp;"' y='"&amp;Main!Q13&amp;"' id='"&amp;Main!K13&amp;"' /&gt;","")</f>
        <v>&lt;use xlink:href='#spotlight' x='7536' y='13643' id='Jericho' /&gt;</v>
      </c>
      <c r="F13" t="str">
        <f>"&lt;tr&gt;&lt;td&gt;"&amp;Main!A13&amp;"&lt;/td&gt;"</f>
        <v>&lt;tr&gt;&lt;td&gt;12&lt;/td&gt;</v>
      </c>
      <c r="G13" t="str">
        <f>"&lt;td&gt;&lt;a href='..\..\mm.svg#"&amp;Main!K13&amp;"'&gt;"&amp;Main!B13&amp;"&lt;/a&gt;&lt;/td&gt;"</f>
        <v>&lt;td&gt;&lt;a href='..\..\mm.svg#Jericho'&gt;Jericho&lt;/a&gt;&lt;/td&gt;</v>
      </c>
      <c r="H13" t="str">
        <f>"&lt;td lang='gk'&gt;"&amp;Main!C13&amp;"&lt;/td&gt;"</f>
        <v>&lt;td lang='gk'&gt;Ἱεριχω&lt;/td&gt;</v>
      </c>
      <c r="I13" t="str">
        <f>"&lt;td&gt;"&amp;Main!D13&amp;"&lt;/td&gt;"</f>
        <v>&lt;td&gt;&lt;/td&gt;</v>
      </c>
      <c r="J13" t="str">
        <f>"&lt;td align='right'&gt;"&amp;Main!E13&amp;"&lt;/td&gt;"</f>
        <v>&lt;td align='right'&gt;12&lt;/td&gt;</v>
      </c>
      <c r="K13" t="str">
        <f>"&lt;td align='right'&gt;"&amp;Main!F13&amp;"&lt;/td&gt;"</f>
        <v>&lt;td align='right'&gt;25&lt;/td&gt;</v>
      </c>
      <c r="L13" t="str">
        <f>"&lt;td align='right'&gt;"&amp;Main!G13&amp;"&lt;/td&gt;"</f>
        <v>&lt;td align='right'&gt;12&lt;/td&gt;</v>
      </c>
      <c r="M13" t="str">
        <f>"&lt;td align='right'&gt;"&amp;Main!H13&amp;"&lt;/td&gt;"</f>
        <v>&lt;td align='right'&gt;25&lt;/td&gt;</v>
      </c>
      <c r="N13" t="str">
        <f>"&lt;td&gt;"&amp;Main!I13&amp;"&lt;/td&gt;&lt;/tr&gt;"</f>
        <v>&lt;td&gt;&lt;/td&gt;&lt;/tr&gt;</v>
      </c>
    </row>
    <row r="14" spans="1:14">
      <c r="A14" t="str">
        <f>"&lt;path "&amp;Main!R14&amp;" "&amp;Main!S14&amp;" id='"&amp;Main!K14&amp;"' /&gt;"</f>
        <v>&lt;path d="m 5808.2,14451 -61.8,-117 -40,130 m -56.3,-32 -90,38 47.9,-121 54.9,123 m -264.3,-109 c -58.3,-19 -103.9,135 0.5,131 m -10.8,-62 -39.7,1 m -60.9,-76 -66.4,3 2.3,137 m 234.8,-146 -0.4,131 c 78.9,12 70.2,-76 3.6,-64 68.6,-2 60.7,-73 -3.2,-67 z" class="whiteScriptLean" id='Gebal' /&gt;</v>
      </c>
      <c r="B14" t="str">
        <f>IF(Main!B14&lt;&gt;0,"&lt;text "&amp;Main!L14&amp;" "&amp;Main!M14&amp;" id='geo"&amp;Main!K14&amp;"'&gt;"&amp;Main!B14&amp;"&lt;/text&gt;","")</f>
        <v>&lt;text x='5106' y='14207' id='geoGebal'&gt;Ebal&lt;/text&gt;</v>
      </c>
      <c r="C14" t="str">
        <f>IF(Main!D14&lt;&gt;0,"&lt;text "&amp;Main!N14&amp;" "&amp;Main!O14&amp;" id='geo"&amp;Main!K14&amp;"'&gt;"&amp;Main!D14&amp;"&lt;/text&gt;","")</f>
        <v/>
      </c>
      <c r="D14" t="str">
        <f>IF(Main!P14&lt;&gt;0,"&lt;use xlink:href='#spotlight' x='"&amp;Main!P14&amp;"' y='"&amp;Main!Q14&amp;"' id='"&amp;Main!K14&amp;"' /&gt;","")</f>
        <v>&lt;use xlink:href='#spotlight' x='5106' y='14207' id='Gebal' /&gt;</v>
      </c>
      <c r="F14" t="str">
        <f>"&lt;tr&gt;&lt;td&gt;"&amp;Main!A14&amp;"&lt;/td&gt;"</f>
        <v>&lt;tr&gt;&lt;td&gt;13&lt;/td&gt;</v>
      </c>
      <c r="G14" t="str">
        <f>"&lt;td&gt;&lt;a href='..\..\mm.svg#"&amp;Main!K14&amp;"'&gt;"&amp;Main!B14&amp;"&lt;/a&gt;&lt;/td&gt;"</f>
        <v>&lt;td&gt;&lt;a href='..\..\mm.svg#Gebal'&gt;Ebal&lt;/a&gt;&lt;/td&gt;</v>
      </c>
      <c r="H14" t="str">
        <f>"&lt;td lang='gk'&gt;"&amp;Main!C14&amp;"&lt;/td&gt;"</f>
        <v>&lt;td lang='gk'&gt;Γεβαλ&lt;/td&gt;</v>
      </c>
      <c r="I14" t="str">
        <f>"&lt;td&gt;"&amp;Main!D14&amp;"&lt;/td&gt;"</f>
        <v>&lt;td&gt;&lt;/td&gt;</v>
      </c>
      <c r="J14" t="str">
        <f>"&lt;td align='right'&gt;"&amp;Main!E14&amp;"&lt;/td&gt;"</f>
        <v>&lt;td align='right'&gt;13&lt;/td&gt;</v>
      </c>
      <c r="K14" t="str">
        <f>"&lt;td align='right'&gt;"&amp;Main!F14&amp;"&lt;/td&gt;"</f>
        <v>&lt;td align='right'&gt;27&lt;/td&gt;</v>
      </c>
      <c r="L14" t="str">
        <f>"&lt;td align='right'&gt;"&amp;Main!G14&amp;"&lt;/td&gt;"</f>
        <v>&lt;td align='right'&gt;13&lt;/td&gt;</v>
      </c>
      <c r="M14" t="str">
        <f>"&lt;td align='right'&gt;"&amp;Main!H14&amp;"&lt;/td&gt;"</f>
        <v>&lt;td align='right'&gt;33&lt;/td&gt;</v>
      </c>
      <c r="N14" t="str">
        <f>"&lt;td&gt;"&amp;Main!I14&amp;"&lt;/td&gt;&lt;/tr&gt;"</f>
        <v>&lt;td&gt;&lt;/td&gt;&lt;/tr&gt;</v>
      </c>
    </row>
    <row r="15" spans="1:14">
      <c r="A15" t="str">
        <f>"&lt;path "&amp;Main!R15&amp;" "&amp;Main!S15&amp;" id='"&amp;Main!K15&amp;"' /&gt;"</f>
        <v>&lt;path d="m 6758.7,14607 1.3,120 m -97.6,-60 c 56,-20 38.2,-66 -8,-58 l 2,123 m 172.8,-126 58.8,2 -52.5,119 51,-9 m 56.9,-64 54.1,-2 m 0,-58 c -81.1,10 -93.7,116 -8.7,116 m 54.9,-123 8,101 m 65.1,-12 -9.7,-93 91.1,83 -4.4,-103 m -361.9,-129 -87.1,40 58.6,-121 62,125 m -160.8,-111 -62.5,-3 -1.3,118" class="whiteScriptLean" id='Gerizim' /&gt;</v>
      </c>
      <c r="B15" t="str">
        <f>IF(Main!B15&lt;&gt;0,"&lt;text "&amp;Main!L15&amp;" "&amp;Main!M15&amp;" id='geo"&amp;Main!K15&amp;"'&gt;"&amp;Main!B15&amp;"&lt;/text&gt;","")</f>
        <v>&lt;text x='6303' y='14692' id='geoGerizim'&gt;Gerizim&lt;/text&gt;</v>
      </c>
      <c r="C15" t="str">
        <f>IF(Main!D15&lt;&gt;0,"&lt;text "&amp;Main!N15&amp;" "&amp;Main!O15&amp;" id='geo"&amp;Main!K15&amp;"'&gt;"&amp;Main!D15&amp;"&lt;/text&gt;","")</f>
        <v/>
      </c>
      <c r="D15" t="str">
        <f>IF(Main!P15&lt;&gt;0,"&lt;use xlink:href='#spotlight' x='"&amp;Main!P15&amp;"' y='"&amp;Main!Q15&amp;"' id='"&amp;Main!K15&amp;"' /&gt;","")</f>
        <v>&lt;use xlink:href='#spotlight' x='6467' y='14888' id='Gerizim' /&gt;</v>
      </c>
      <c r="F15" t="str">
        <f>"&lt;tr&gt;&lt;td&gt;"&amp;Main!A15&amp;"&lt;/td&gt;"</f>
        <v>&lt;tr&gt;&lt;td&gt;14&lt;/td&gt;</v>
      </c>
      <c r="G15" t="str">
        <f>"&lt;td&gt;&lt;a href='..\..\mm.svg#"&amp;Main!K15&amp;"'&gt;"&amp;Main!B15&amp;"&lt;/a&gt;&lt;/td&gt;"</f>
        <v>&lt;td&gt;&lt;a href='..\..\mm.svg#Gerizim'&gt;Gerizim&lt;/a&gt;&lt;/td&gt;</v>
      </c>
      <c r="H15" t="str">
        <f>"&lt;td lang='gk'&gt;"&amp;Main!C15&amp;"&lt;/td&gt;"</f>
        <v>&lt;td lang='gk'&gt;Γαριζείν&lt;/td&gt;</v>
      </c>
      <c r="I15" t="str">
        <f>"&lt;td&gt;"&amp;Main!D15&amp;"&lt;/td&gt;"</f>
        <v>&lt;td&gt;&lt;/td&gt;</v>
      </c>
      <c r="J15" t="str">
        <f>"&lt;td align='right'&gt;"&amp;Main!E15&amp;"&lt;/td&gt;"</f>
        <v>&lt;td align='right'&gt;14&lt;/td&gt;</v>
      </c>
      <c r="K15" t="str">
        <f>"&lt;td align='right'&gt;"&amp;Main!F15&amp;"&lt;/td&gt;"</f>
        <v>&lt;td align='right'&gt;28&lt;/td&gt;</v>
      </c>
      <c r="L15" t="str">
        <f>"&lt;td align='right'&gt;"&amp;Main!G15&amp;"&lt;/td&gt;"</f>
        <v>&lt;td align='right'&gt;14&lt;/td&gt;</v>
      </c>
      <c r="M15" t="str">
        <f>"&lt;td align='right'&gt;"&amp;Main!H15&amp;"&lt;/td&gt;"</f>
        <v>&lt;td align='right'&gt;33&lt;/td&gt;</v>
      </c>
      <c r="N15" t="str">
        <f>"&lt;td&gt;"&amp;Main!I15&amp;"&lt;/td&gt;&lt;/tr&gt;"</f>
        <v>&lt;td&gt;&lt;/td&gt;&lt;/tr&gt;</v>
      </c>
    </row>
    <row r="16" spans="1:14">
      <c r="A16" t="str">
        <f>"&lt;path "&amp;Main!R16&amp;" "&amp;Main!S16&amp;" id='"&amp;Main!K16&amp;"' /&gt;"</f>
        <v>&lt;path d="m 8429.4,9978.1 84.3,152.9 m -34.1,-52 -121.7,47 76,-105 m 1002.8,550 c -101.3,15 -89,133 -2.5,162 m -201.1,-169 93,165 m -37.8,-28 -138.1,27 90.9,-138 m -124.6,30 c -3.3,-46 -144.6,-48 -144.6,1 1.6,61 144.6,59 144.6,-1 z m -70.7,-91 -1.6,186 m -231.7,-324 c -48.2,-5 -63.6,-111 4.3,-136 42.7,10 51.4,126 -4.3,136 z m 153.1,-94 c -80.3,12 -70.5,107 -2,130 m 86,-29 32.9,34 26.7,-34 m -70.2,40 47.2,-128 40.5,127 m 38.7,-122 138.4,21 m -106.2,-16 -13.5,136 m 91.9,-124 -2.6,124 m 134.9,-118 c -82,11 -72,97 -2,118 m 66.3,-106 89.2,132 m -33.2,-46 -79,34 41,-85 m 347.9,-227 84.5,150 m -44.2,-32 -107.4,31 71.5,-106 m -172.3,93 c -78.1,-13 -69.7,-127 4.7,-152 45.3,9 54.8,139 -4.7,152 z m -75.1,-109 144.9,16 m -310.3,72 1.5,-147 111.5,154 -4.8,-158 m -260.5,59 54.4,-5 m 10.9,-74 c -91.3,15 -102.4,130 -23.6,166 m -231.4,-28 -2.6,-152 88.1,150 18.1,-145 m -301.7,-40 c -85.7,76 -26.4,254 36.7,111 84.6,157 126.4,-24 59.2,-92 m -314.6,91 8.1,-141 83.1,147 8.3,-151 m -155.4,-19.4 -7,159.4 m -14.5,203 7.4,-123 94,143 14.2,-136 m -246.6,-28 31.3,64 47.7,-46 m -47.6,119 -1.7,-76 m -209,54 16,-132 84.8,144 5.2,-150" class="blackScript" id='Sapsaphas' /&gt;</v>
      </c>
      <c r="B16" t="str">
        <f>IF(Main!B16&lt;&gt;0,"&lt;text "&amp;Main!L16&amp;" "&amp;Main!M16&amp;" id='geo"&amp;Main!K16&amp;"'&gt;"&amp;Main!B16&amp;"&lt;/text&gt;","")</f>
        <v>&lt;text x='7827' y='10147' id='geoSapsaphas'&gt;Aenon&lt;/text&gt;</v>
      </c>
      <c r="C16" t="str">
        <f>IF(Main!D16&lt;&gt;0,"&lt;text "&amp;Main!N16&amp;" "&amp;Main!O16&amp;" id='geo"&amp;Main!K16&amp;"'&gt;"&amp;Main!D16&amp;"&lt;/text&gt;","")</f>
        <v>&lt;text x='7639' y='9809' id='geoSapsaphas'&gt;Aenon, where now is Sapsaphas&lt;/text&gt;</v>
      </c>
      <c r="D16" t="str">
        <f>IF(Main!P16&lt;&gt;0,"&lt;use xlink:href='#spotlight' x='"&amp;Main!P16&amp;"' y='"&amp;Main!Q16&amp;"' id='"&amp;Main!K16&amp;"' /&gt;","")</f>
        <v>&lt;use xlink:href='#spotlight' x='8265' y='10455' id='Sapsaphas' /&gt;</v>
      </c>
      <c r="F16" t="str">
        <f>"&lt;tr&gt;&lt;td&gt;"&amp;Main!A16&amp;"&lt;/td&gt;"</f>
        <v>&lt;tr&gt;&lt;td&gt;15&lt;/td&gt;</v>
      </c>
      <c r="G16" t="str">
        <f>"&lt;td&gt;&lt;a href='..\..\mm.svg#"&amp;Main!K16&amp;"'&gt;"&amp;Main!B16&amp;"&lt;/a&gt;&lt;/td&gt;"</f>
        <v>&lt;td&gt;&lt;a href='..\..\mm.svg#Sapsaphas'&gt;Aenon&lt;/a&gt;&lt;/td&gt;</v>
      </c>
      <c r="H16" t="str">
        <f>"&lt;td lang='gk'&gt;"&amp;Main!C16&amp;"&lt;/td&gt;"</f>
        <v>&lt;td lang='gk'&gt;Αινων ἔνθα νῦν ὁ Σαπσαφας&lt;/td&gt;</v>
      </c>
      <c r="I16" t="str">
        <f>"&lt;td&gt;"&amp;Main!D16&amp;"&lt;/td&gt;"</f>
        <v>&lt;td&gt;Aenon, where now is Sapsaphas&lt;/td&gt;</v>
      </c>
      <c r="J16" t="str">
        <f>"&lt;td align='right'&gt;"&amp;Main!E16&amp;"&lt;/td&gt;"</f>
        <v>&lt;td align='right'&gt;15&lt;/td&gt;</v>
      </c>
      <c r="K16" t="str">
        <f>"&lt;td align='right'&gt;"&amp;Main!F16&amp;"&lt;/td&gt;"</f>
        <v>&lt;td align='right'&gt;6&lt;/td&gt;</v>
      </c>
      <c r="L16" t="str">
        <f>"&lt;td align='right'&gt;"&amp;Main!G16&amp;"&lt;/td&gt;"</f>
        <v>&lt;td align='right'&gt;17&lt;/td&gt;</v>
      </c>
      <c r="M16" t="str">
        <f>"&lt;td align='right'&gt;"&amp;Main!H16&amp;"&lt;/td&gt;"</f>
        <v>&lt;td align='right'&gt;5&lt;/td&gt;</v>
      </c>
      <c r="N16" t="str">
        <f>"&lt;td&gt;"&amp;Main!I16&amp;"&lt;/td&gt;&lt;/tr&gt;"</f>
        <v>&lt;td&gt;&lt;/td&gt;&lt;/tr&gt;</v>
      </c>
    </row>
    <row r="17" spans="1:14">
      <c r="A17" t="str">
        <f>"&lt;path "&amp;Main!R17&amp;" "&amp;Main!S17&amp;" id='"&amp;Main!K17&amp;"' /&gt;"</f>
        <v>&lt;path d="m 8510.7,11821 c 86.1,-29 47.1,-83 -8,-81 l -6,138 c 32.3,2 116.2,-41 14,-57 z m 105.1,-4 44,-2 m 4.4,-51 c -44.2,-10 -64.3,111 -4,112 m 119,17 c -43.3,-7 -62.6,-132 4,-132 54.6,-1 60.4,122 -4,132 z m -65.9,-67 125,-1 m 60.6,49 50.4,-1 m -84.6,30 68,-106 38,105 m 87.4,-49 c 80.7,4 45.7,-65 -2.5,-63 l -11.5,120 c 38.4,15 96.1,-28 14,-57 z m 169.3,-57 48.9,122 m -38.2,-36 -88.9,34 83,-92 m 107.4,50 c 72,-9 42.9,-83 -6.9,-77 l 2,125 m 100.5,-18 h 72 m -93,33 61.5,-128 54.5,139" class="blackScript" id='Bethabara' /&gt;</v>
      </c>
      <c r="B17" t="str">
        <f>IF(Main!B17&lt;&gt;0,"&lt;text "&amp;Main!L17&amp;" "&amp;Main!M17&amp;" id='geo"&amp;Main!K17&amp;"'&gt;"&amp;Main!B17&amp;"&lt;/text&gt;","")</f>
        <v>&lt;text x='7358' y='12273' id='geoBethabara'&gt;Bethabara&lt;/text&gt;</v>
      </c>
      <c r="C17" t="str">
        <f>IF(Main!D17&lt;&gt;0,"&lt;text "&amp;Main!N17&amp;" "&amp;Main!O17&amp;" id='geo"&amp;Main!K17&amp;"'&gt;"&amp;Main!D17&amp;"&lt;/text&gt;","")</f>
        <v/>
      </c>
      <c r="D17" t="str">
        <f>IF(Main!P17&lt;&gt;0,"&lt;use xlink:href='#spotlight' x='"&amp;Main!P17&amp;"' y='"&amp;Main!Q17&amp;"' id='"&amp;Main!K17&amp;"' /&gt;","")</f>
        <v>&lt;use xlink:href='#spotlight' x='8369' y='12176' id='Bethabara' /&gt;</v>
      </c>
      <c r="F17" t="str">
        <f>"&lt;tr&gt;&lt;td&gt;"&amp;Main!A17&amp;"&lt;/td&gt;"</f>
        <v>&lt;tr&gt;&lt;td&gt;16&lt;/td&gt;</v>
      </c>
      <c r="G17" t="str">
        <f>"&lt;td&gt;&lt;a href='..\..\mm.svg#"&amp;Main!K17&amp;"'&gt;"&amp;Main!B17&amp;"&lt;/a&gt;&lt;/td&gt;"</f>
        <v>&lt;td&gt;&lt;a href='..\..\mm.svg#Bethabara'&gt;Bethabara&lt;/a&gt;&lt;/td&gt;</v>
      </c>
      <c r="H17" t="str">
        <f>"&lt;td lang='gk'&gt;"&amp;Main!C17&amp;"&lt;/td&gt;"</f>
        <v>&lt;td lang='gk'&gt;Βεθαβαρα&lt;/td&gt;</v>
      </c>
      <c r="I17" t="str">
        <f>"&lt;td&gt;"&amp;Main!D17&amp;"&lt;/td&gt;"</f>
        <v>&lt;td&gt;&lt;/td&gt;</v>
      </c>
      <c r="J17" t="str">
        <f>"&lt;td align='right'&gt;"&amp;Main!E17&amp;"&lt;/td&gt;"</f>
        <v>&lt;td align='right'&gt;16&lt;/td&gt;</v>
      </c>
      <c r="K17" t="str">
        <f>"&lt;td align='right'&gt;"&amp;Main!F17&amp;"&lt;/td&gt;"</f>
        <v>&lt;td align='right'&gt;7&lt;/td&gt;</v>
      </c>
      <c r="L17" t="str">
        <f>"&lt;td align='right'&gt;"&amp;Main!G17&amp;"&lt;/td&gt;"</f>
        <v>&lt;td align='right'&gt;18&lt;/td&gt;</v>
      </c>
      <c r="M17" t="str">
        <f>"&lt;td align='right'&gt;"&amp;Main!H17&amp;"&lt;/td&gt;"</f>
        <v>&lt;td align='right'&gt;6&lt;/td&gt;</v>
      </c>
      <c r="N17" t="str">
        <f>"&lt;td&gt;"&amp;Main!I17&amp;"&lt;/td&gt;&lt;/tr&gt;"</f>
        <v>&lt;td&gt;&lt;/td&gt;&lt;/tr&gt;</v>
      </c>
    </row>
    <row r="18" spans="1:14">
      <c r="A18" t="str">
        <f>"&lt;path "&amp;Main!R18&amp;" "&amp;Main!S18&amp;" id='"&amp;Main!K18&amp;"' /&gt;"</f>
        <v>&lt;path d="m 9302.7,11985 1.3,117 m 297.9,-101 49.5,120 m -10.3,-31 -83,25 46.4,-74 m -222.5,-50 c -41.6,57 14.5,177 56.1,76 59.1,108 101,-11 61.4,-70 m 97,200 1.2,117 m 295,98 c -66.4,14 -68.3,72 -10.6,73 m -153.4,-286 c -80,11 -85,106 -3.6,118 m 392.9,-275 35,48 27,-51 m -30,117 3,-66 m -285.1,39 -1,-122 89.9,127 -5.9,-125 m -249,122 0.5,-121 77.5,117 2,-119 m 264.1,136 c -47.5,-5 -63.1,-98 5,-119 42,8 52,109 -5,119 z m -316.7,349 c -41.8,-5 -56.8,-80 2.3,-99 36.6,7 45.9,90 -2.3,99 z m -137.2,-84 -0.5,71 m -36.8,-75 73.3,3 m -139.1,-217 -1.6,116 m -41.7,-121 90.7,1 m 430.9,145 v -108 l -56.2,74 -71.1,-82 -2.2,109 m 311.2,-14 -96,27 69,-104 50,101 m -947.6,-159 142.3,2 m -119.2,2 -4.1,110 m 93.6,-107 -1,111 m -147.3,-308 c 62,62 51.6,110 21.4,110 -29.6,0 -30.6,-46 28,-113 m -129.7,-7 -2.6,117 m -72.4,-122 -51.6,-2 -2,119 m -93.7,-50 -101.1,39 74.4,-97 m -3,-37 63.4,140 m -516.7,-22 c -48.6,-5 -64.3,-104 4.4,-125 42.7,8 51.7,115 -4.4,125 z m 140.5,-122 -2.5,120 m -42,-124 87.5,3 m 68.6,7 c 74.5,65 64.3,135 23.9,136 -40.4,1 -65.7,-70 43,-138 m -105.2,278 -94.5,47 63,-133 57.9,131 m -220.5,-139 -2.2,146 c 49.5,3 83.6,-36 18,-65 56.8,-36 34.8,-87 -15.8,-81 z m -125.9,7 c 73.2,68 60.6,131 24.9,131 -35,0 -46.8,-54 22.5,-129 m -76.2,-210 -2.2,119 m -36.2,-124 75.5,3 m -105.7,202 1.7,128 m -41.5,-134 85.2,2" class="redScript" id='Baptism' /&gt;</v>
      </c>
      <c r="B18" t="str">
        <f>IF(Main!B18&lt;&gt;0,"&lt;text "&amp;Main!L18&amp;" "&amp;Main!M18&amp;" id='geo"&amp;Main!K18&amp;"'&gt;"&amp;Main!B18&amp;"&lt;/text&gt;","")</f>
        <v>&lt;text x='8945' y='12260' id='geoBaptism'&gt;(gloss)&lt;/text&gt;</v>
      </c>
      <c r="C18" t="str">
        <f>IF(Main!D18&lt;&gt;0,"&lt;text "&amp;Main!N18&amp;" "&amp;Main!O18&amp;" id='geo"&amp;Main!K18&amp;"'&gt;"&amp;Main!D18&amp;"&lt;/text&gt;","")</f>
        <v>&lt;text x='7751' y='11562' id='geoBaptism'&gt;Place of baptism of St. John&lt;/text&gt;</v>
      </c>
      <c r="D18" t="str">
        <f>IF(Main!P18&lt;&gt;0,"&lt;use xlink:href='#spotlight' x='"&amp;Main!P18&amp;"' y='"&amp;Main!Q18&amp;"' id='"&amp;Main!K18&amp;"' /&gt;","")</f>
        <v/>
      </c>
      <c r="F18" t="str">
        <f>"&lt;tr&gt;&lt;td&gt;"&amp;Main!A18&amp;"&lt;/td&gt;"</f>
        <v>&lt;tr&gt;&lt;td&gt;17&lt;/td&gt;</v>
      </c>
      <c r="G18" t="str">
        <f>"&lt;td&gt;&lt;a href='..\..\mm.svg#"&amp;Main!K18&amp;"'&gt;"&amp;Main!B18&amp;"&lt;/a&gt;&lt;/td&gt;"</f>
        <v>&lt;td&gt;&lt;a href='..\..\mm.svg#Baptism'&gt;(gloss)&lt;/a&gt;&lt;/td&gt;</v>
      </c>
      <c r="H18" t="str">
        <f>"&lt;td lang='gk'&gt;"&amp;Main!C18&amp;"&lt;/td&gt;"</f>
        <v>&lt;td lang='gk'&gt;τὸ τοῦ ἁγίου  Ἰωάννου τοῦ βαπτίσματος&lt;/td&gt;</v>
      </c>
      <c r="I18" t="str">
        <f>"&lt;td&gt;"&amp;Main!D18&amp;"&lt;/td&gt;"</f>
        <v>&lt;td&gt;Place of baptism of St. John&lt;/td&gt;</v>
      </c>
      <c r="J18" t="str">
        <f>"&lt;td align='right'&gt;"&amp;Main!E18&amp;"&lt;/td&gt;"</f>
        <v>&lt;td align='right'&gt;16&lt;/td&gt;</v>
      </c>
      <c r="K18" t="str">
        <f>"&lt;td align='right'&gt;"&amp;Main!F18&amp;"&lt;/td&gt;"</f>
        <v>&lt;td align='right'&gt;7a&lt;/td&gt;</v>
      </c>
      <c r="L18" t="str">
        <f>"&lt;td align='right'&gt;"&amp;Main!G18&amp;"&lt;/td&gt;"</f>
        <v>&lt;td align='right'&gt;18a&lt;/td&gt;</v>
      </c>
      <c r="M18" t="str">
        <f>"&lt;td align='right'&gt;"&amp;Main!H18&amp;"&lt;/td&gt;"</f>
        <v>&lt;td align='right'&gt;&lt;/td&gt;</v>
      </c>
      <c r="N18" t="str">
        <f>"&lt;td&gt;"&amp;Main!I18&amp;"&lt;/td&gt;&lt;/tr&gt;"</f>
        <v>&lt;td&gt;&lt;/td&gt;&lt;/tr&gt;</v>
      </c>
    </row>
    <row r="19" spans="1:14">
      <c r="A19" t="str">
        <f>"&lt;path "&amp;Main!R19&amp;" "&amp;Main!S19&amp;" id='"&amp;Main!K19&amp;"' /&gt;"</f>
        <v>&lt;path d="m 9669.8,12697 c -43,-7 -52.3,-94 8.3,-118 57.2,29 45,111 -8.3,118 z m -45.5,-59 103,-1 m -215.4,-63 82,118 m -26,-33 -72.4,35 33.4,-87 m -98.3,-34 -2.9,119 m -36.1,-123 77,3 m -156.2,-10 76.5,125 m -26,-33 -83.4,33 44.4,-85 m -165.2,80 -3.4,-118 69.7,123 2.5,-122 m -238.5,6 c -89.2,68 16.3,208 43.1,42 33,149 116.8,53 48.9,-41 m -166.7,116 c -9.7,-43 -40.4,-86 -33.2,-133 m -2.8,44 -35,87 m -153.7,-20 h 72 m -100.7,29 50.4,-134 74.4,133 m 419,214 c 108.2,-47 44.9,-124 -20,-101 l -0.1,188 c 39.6,12 126.7,-29 20.1,-87 z m 148.8,-43 h 102.8 m 1.5,102 -3,-176 m -126.5,-13 9.9,202 m 221.3,-14 c -49.4,-9 -65.9,-167 8.9,-166 42.6,9 47.2,152 -8.9,166 z m -8.9,-110 23.2,-1 m 149.3,35 -75.3,47 46.6,-147 53.4,146 m 94.6,-145 -49,3 7.7,149 m -11,-322 61.4,1 m 1,75 -2,-130 m -70.1,-6 v 138 m 126.4,2 7.3,-142 79.8,140 2.7,-131 m 70.4,-6 38,70 48,-76 m -52,140 2,-66 m 105,72 c 0,0 -11,-96 -6,-144 l 98,146 -5,-144 m -208,357 109,-28 m -123,56 45,-158 99,148 m -196,18 -70.5,-164 -46.6,162" class="blackScript" id='AlonAtath' /&gt;</v>
      </c>
      <c r="B19" t="str">
        <f>IF(Main!B19&lt;&gt;0,"&lt;text "&amp;Main!L19&amp;" "&amp;Main!M19&amp;" id='geo"&amp;Main!K19&amp;"'&gt;"&amp;Main!B19&amp;"&lt;/text&gt;","")</f>
        <v>&lt;text x='8340' y='12986' id='geoAlonAtath'&gt;Alon Atath&lt;/text&gt;</v>
      </c>
      <c r="C19" t="str">
        <f>IF(Main!D19&lt;&gt;0,"&lt;text "&amp;Main!N19&amp;" "&amp;Main!O19&amp;" id='geo"&amp;Main!K19&amp;"'&gt;"&amp;Main!D19&amp;"&lt;/text&gt;","")</f>
        <v>&lt;text x='8413' y='11747' id='geoAlonAtath'&gt;Alon Atath, today Bethagla&lt;/text&gt;</v>
      </c>
      <c r="D19" t="str">
        <f>IF(Main!P19&lt;&gt;0,"&lt;use xlink:href='#spotlight' x='"&amp;Main!P19&amp;"' y='"&amp;Main!Q19&amp;"' id='"&amp;Main!K19&amp;"' /&gt;","")</f>
        <v>&lt;use xlink:href='#spotlight' x='9460' y='13115' id='AlonAtath' /&gt;</v>
      </c>
      <c r="F19" t="str">
        <f>"&lt;tr&gt;&lt;td&gt;"&amp;Main!A19&amp;"&lt;/td&gt;"</f>
        <v>&lt;tr&gt;&lt;td&gt;18&lt;/td&gt;</v>
      </c>
      <c r="G19" t="str">
        <f>"&lt;td&gt;&lt;a href='..\..\mm.svg#"&amp;Main!K19&amp;"'&gt;"&amp;Main!B19&amp;"&lt;/a&gt;&lt;/td&gt;"</f>
        <v>&lt;td&gt;&lt;a href='..\..\mm.svg#AlonAtath'&gt;Alon Atath&lt;/a&gt;&lt;/td&gt;</v>
      </c>
      <c r="H19" t="str">
        <f>"&lt;td lang='gk'&gt;"&amp;Main!C19&amp;"&lt;/td&gt;"</f>
        <v>&lt;td lang='gk'&gt;Ἅλων Αταθ ἡ νῦν Βηθαγλα&lt;/td&gt;</v>
      </c>
      <c r="I19" t="str">
        <f>"&lt;td&gt;"&amp;Main!D19&amp;"&lt;/td&gt;"</f>
        <v>&lt;td&gt;Alon Atath, today Bethagla&lt;/td&gt;</v>
      </c>
      <c r="J19" t="str">
        <f>"&lt;td align='right'&gt;"&amp;Main!E19&amp;"&lt;/td&gt;"</f>
        <v>&lt;td align='right'&gt;17&lt;/td&gt;</v>
      </c>
      <c r="K19" t="str">
        <f>"&lt;td align='right'&gt;"&amp;Main!F19&amp;"&lt;/td&gt;"</f>
        <v>&lt;td align='right'&gt;8&lt;/td&gt;</v>
      </c>
      <c r="L19" t="str">
        <f>"&lt;td align='right'&gt;"&amp;Main!G19&amp;"&lt;/td&gt;"</f>
        <v>&lt;td align='right'&gt;19&lt;/td&gt;</v>
      </c>
      <c r="M19" t="str">
        <f>"&lt;td align='right'&gt;"&amp;Main!H19&amp;"&lt;/td&gt;"</f>
        <v>&lt;td align='right'&gt;27&lt;/td&gt;</v>
      </c>
      <c r="N19" t="str">
        <f>"&lt;td&gt;"&amp;Main!I19&amp;"&lt;/td&gt;&lt;/tr&gt;"</f>
        <v>&lt;td&gt;&lt;/td&gt;&lt;/tr&gt;</v>
      </c>
    </row>
    <row r="20" spans="1:14">
      <c r="A20" t="str">
        <f>"&lt;path "&amp;Main!R20&amp;" "&amp;Main!S20&amp;" id='"&amp;Main!K20&amp;"' /&gt;"</f>
        <v>&lt;path d="m 12805,7468.5 44,58.9 45,-57.6 m -50,135.6 5,-78 m -173,73.5 c -71,-3.2 -78,-128.5 4,-152 54,8.5 66,142 -4,152 z m -193,-72.8 c 88,-8.4 70,-107 -7,-77.5 v 152.9 m -170,-53.7 61,-10.3 m -91,61.5 77,-141.6 37,140" class="whiteScriptLean" id='Baaru' /&gt;</v>
      </c>
      <c r="B20" t="str">
        <f>IF(Main!B20&lt;&gt;0,"&lt;text "&amp;Main!L20&amp;" "&amp;Main!M20&amp;" id='geo"&amp;Main!K20&amp;"'&gt;"&amp;Main!B20&amp;"&lt;/text&gt;","")</f>
        <v>&lt;text x='10186' y='7734' id='geoBaaru'&gt;(Hot Baths) of Baaru&lt;/text&gt;</v>
      </c>
      <c r="C20" t="str">
        <f>IF(Main!D20&lt;&gt;0,"&lt;text "&amp;Main!N20&amp;" "&amp;Main!O20&amp;" id='geo"&amp;Main!K20&amp;"'&gt;"&amp;Main!D20&amp;"&lt;/text&gt;","")</f>
        <v/>
      </c>
      <c r="D20" t="str">
        <f>IF(Main!P20&lt;&gt;0,"&lt;use xlink:href='#spotlight' x='"&amp;Main!P20&amp;"' y='"&amp;Main!Q20&amp;"' id='"&amp;Main!K20&amp;"' /&gt;","")</f>
        <v>&lt;use xlink:href='#spotlight' x='11777' y='7755' id='Baaru' /&gt;</v>
      </c>
      <c r="F20" t="str">
        <f>"&lt;tr&gt;&lt;td&gt;"&amp;Main!A20&amp;"&lt;/td&gt;"</f>
        <v>&lt;tr&gt;&lt;td&gt;19&lt;/td&gt;</v>
      </c>
      <c r="G20" t="str">
        <f>"&lt;td&gt;&lt;a href='..\..\mm.svg#"&amp;Main!K20&amp;"'&gt;"&amp;Main!B20&amp;"&lt;/a&gt;&lt;/td&gt;"</f>
        <v>&lt;td&gt;&lt;a href='..\..\mm.svg#Baaru'&gt;(Hot Baths) of Baaru&lt;/a&gt;&lt;/td&gt;</v>
      </c>
      <c r="H20" t="str">
        <f>"&lt;td lang='gk'&gt;"&amp;Main!C20&amp;"&lt;/td&gt;"</f>
        <v>&lt;td lang='gk'&gt;&lt;span class='lcm'&gt;Β&lt;/span&gt;&lt;span class='def'&gt;α&lt;/span&gt;αρου&lt;/td&gt;</v>
      </c>
      <c r="I20" t="str">
        <f>"&lt;td&gt;"&amp;Main!D20&amp;"&lt;/td&gt;"</f>
        <v>&lt;td&gt;&lt;/td&gt;</v>
      </c>
      <c r="J20" t="str">
        <f>"&lt;td align='right'&gt;"&amp;Main!E20&amp;"&lt;/td&gt;"</f>
        <v>&lt;td align='right'&gt;18&lt;/td&gt;</v>
      </c>
      <c r="K20" t="str">
        <f>"&lt;td align='right'&gt;"&amp;Main!F20&amp;"&lt;/td&gt;"</f>
        <v>&lt;td align='right'&gt;9&lt;/td&gt;</v>
      </c>
      <c r="L20" t="str">
        <f>"&lt;td align='right'&gt;"&amp;Main!G20&amp;"&lt;/td&gt;"</f>
        <v>&lt;td align='right'&gt;20&lt;/td&gt;</v>
      </c>
      <c r="M20" t="str">
        <f>"&lt;td align='right'&gt;"&amp;Main!H20&amp;"&lt;/td&gt;"</f>
        <v>&lt;td align='right'&gt;9&lt;/td&gt;</v>
      </c>
      <c r="N20" t="str">
        <f>"&lt;td&gt;"&amp;Main!I20&amp;"&lt;/td&gt;&lt;/tr&gt;"</f>
        <v>&lt;td&gt;&lt;/td&gt;&lt;/tr&gt;</v>
      </c>
    </row>
    <row r="21" spans="1:14">
      <c r="A21" t="str">
        <f>"&lt;path "&amp;Main!R21&amp;" "&amp;Main!S21&amp;" id='"&amp;Main!K21&amp;"' /&gt;"</f>
        <v>&lt;path d="m 12780,8239.1 36,143.7 m -15,-32.8 -71,27.4 47,-100 m -79,-8.8 -22,54.4 15,27 m -38,-112.3 -9,129.5 m 481,-78.8 1,123 m -46,-9.3 -36,-138.1 -66,130.5 m -38,-2.4 -23,-152.5 -59,146.1 m -330,-164.3 52,138.2 m -26,-40.5 -87,20.7 70,-86.7 m -119,98.2 3,-145.9 -45,95.2 -53,-95.2 -5,141.5 m -108,-68.6 c 89,-23.1 67,-107.3 -4,-99.9 l -10,156.8 m -116,-106 c 2,0 51,-2.5 51,-2.5 m 13,-53.1 c -89,-6.4 -82,106.4 -12,133.3 m -190,-21 c -55,-7.3 -73,-114.4 6,-137.8 46,8.5 57,126.8 -6,137.8 z m -85,-70.1 169,0.9 m 471,298.2 c 76,-14.2 74,-103.8 -4,-96.7 l -9,144.1 m 153,22 c -56,-5.2 -75,-141.4 -2,-135.1 66,16.6 67,126.6 2,135.1 z m 114,-77.2 83,-2.2 m 2,100 16,-147.9 m -98,-9.8 -28,142.5 m 254,-117.2 c -89,-3.4 -91,110.5 -14,119.1" class="blackScript" id='Hot' /&gt;</v>
      </c>
      <c r="B21" t="str">
        <f>IF(Main!B21&lt;&gt;0,"&lt;text "&amp;Main!L21&amp;" "&amp;Main!M21&amp;" id='geo"&amp;Main!K21&amp;"'&gt;"&amp;Main!B21&amp;"&lt;/text&gt;","")</f>
        <v>&lt;text x='11028' y='8395' id='geoHot'&gt;Hot Baths of Callirhoe&lt;/text&gt;</v>
      </c>
      <c r="C21" t="str">
        <f>IF(Main!D21&lt;&gt;0,"&lt;text "&amp;Main!N21&amp;" "&amp;Main!O21&amp;" id='geo"&amp;Main!K21&amp;"'&gt;"&amp;Main!D21&amp;"&lt;/text&gt;","")</f>
        <v/>
      </c>
      <c r="D21" t="str">
        <f>IF(Main!P21&lt;&gt;0,"&lt;use xlink:href='#spotlight' x='"&amp;Main!P21&amp;"' y='"&amp;Main!Q21&amp;"' id='"&amp;Main!K21&amp;"' /&gt;","")</f>
        <v>&lt;use xlink:href='#spotlight' x='12195' y='8711' id='Hot' /&gt;</v>
      </c>
      <c r="F21" t="str">
        <f>"&lt;tr&gt;&lt;td&gt;"&amp;Main!A21&amp;"&lt;/td&gt;"</f>
        <v>&lt;tr&gt;&lt;td&gt;20&lt;/td&gt;</v>
      </c>
      <c r="G21" t="str">
        <f>"&lt;td&gt;&lt;a href='..\..\mm.svg#"&amp;Main!K21&amp;"'&gt;"&amp;Main!B21&amp;"&lt;/a&gt;&lt;/td&gt;"</f>
        <v>&lt;td&gt;&lt;a href='..\..\mm.svg#Hot'&gt;Hot Baths of Callirhoe&lt;/a&gt;&lt;/td&gt;</v>
      </c>
      <c r="H21" t="str">
        <f>"&lt;td lang='gk'&gt;"&amp;Main!C21&amp;"&lt;/td&gt;"</f>
        <v>&lt;td lang='gk'&gt;Θερμὰ Καλλιρόης&lt;/td&gt;</v>
      </c>
      <c r="I21" t="str">
        <f>"&lt;td&gt;"&amp;Main!D21&amp;"&lt;/td&gt;"</f>
        <v>&lt;td&gt;&lt;/td&gt;</v>
      </c>
      <c r="J21" t="str">
        <f>"&lt;td align='right'&gt;"&amp;Main!E21&amp;"&lt;/td&gt;"</f>
        <v>&lt;td align='right'&gt;19&lt;/td&gt;</v>
      </c>
      <c r="K21" t="str">
        <f>"&lt;td align='right'&gt;"&amp;Main!F21&amp;"&lt;/td&gt;"</f>
        <v>&lt;td align='right'&gt;10&lt;/td&gt;</v>
      </c>
      <c r="L21" t="str">
        <f>"&lt;td align='right'&gt;"&amp;Main!G21&amp;"&lt;/td&gt;"</f>
        <v>&lt;td align='right'&gt;21&lt;/td&gt;</v>
      </c>
      <c r="M21" t="str">
        <f>"&lt;td align='right'&gt;"&amp;Main!H21&amp;"&lt;/td&gt;"</f>
        <v>&lt;td align='right'&gt;10&lt;/td&gt;</v>
      </c>
      <c r="N21" t="str">
        <f>"&lt;td&gt;"&amp;Main!I21&amp;"&lt;/td&gt;&lt;/tr&gt;"</f>
        <v>&lt;td&gt;&lt;/td&gt;&lt;/tr&gt;</v>
      </c>
    </row>
    <row r="22" spans="1:14">
      <c r="A22" t="str">
        <f>"&lt;path "&amp;Main!R22&amp;" "&amp;Main!S22&amp;" id='"&amp;Main!K22&amp;"' /&gt;"</f>
        <v>&lt;path d="m 21175,9169.8 v 18.8 m -216,33.5 -65,-183.8 -58,186.2 m 204,-181.8 -1,182 m -413,-186.8 2,182 m -511,-112.5 -51,106.4 m 108,-1.7 -72,-167.3 m 277,2.5 2,182 m 921,3.6 1,-177.9 90,178.1 -5,-175.5 m 77,61.8 h 80 m 1,112 -3,-193 m -82,22 v 172 m -2568,262.3 -77,-190.8 -73,190.1 m 237,-460.1 122,175 m -32,-38.6 -124,7 60,-93.4 m 173,-59.6 v 191 m 781,-57.3 -117,50 66,-150.7 90,148.7 m -775,105.4 c -122,16.5 -110,160 2,160.2 m -179,-47 -114,36.3 88,-134.8 63,165.6 m 454,-192.2 122,184.9 m -42,-32.8 -120,31.5 63,-107.7 m -700,-298.3 -42,54.3 103,86.5 m -123,-189.7 5,185.3 m 608,92.3 c -122,17.2 -119,166.1 -7,179 m -1052,-370.8 124,3.8 m -3,96.1 -3,-192.9 m -124,9.7 2,181.3 m -341,-163.2 49,68.4 59,-76.9 m -58,185.9 -2,-94.9 m -106,264.6 c 85,-30.8 58,-99.8 -12,-87.8 l 3,185.6 m 2570,-439.3 7,162.4 m -64,-163.2 112,-0.5 m -980,-26.6 c -139,-4.9 -117,177.6 -18,179.7 m -244,-170.6 136,181.8 m -46,-40.6 -129,42.5 61,-135.9 m -1204,359.4 -117,50.3 108,-187.9 57,192.3 m 82,-434 -55,56.6 52,62.3 m -60,-144.4 -8,168.9 m 360,-96.5 142,8.5 m 2,92.3 -1,-189.9 m -137,-1.3 -6,186.9 m 1703,-165.5 -5,170.1 m -42,-165.5 92,-2.8 m 469,7 c -122,16.5 -112,141.9 -9,172.7 m -2250,85.5 c 53,61 117,130.4 130,183.3 m -47,-56.2 -151,47.2 94,-123.4 m 2690,-124 1,-194.4 -66,94.8 -56,-86.3 4,188.6 m -1317,-120.1 c -2,-48.5 -130,-49.6 -130,0.8 1,61.8 130,61.1 130,-0.8 z m -63,-93.4 -2,191.4 m -1418,281.5 c -65,-7.2 -86,-137.6 6,-166 57,10.6 69,153.1 -6,166 z m -99,-111.4 189,-2.3" class="blackScript" id='Salt' /&gt;</v>
      </c>
      <c r="B22" t="str">
        <f>IF(Main!B22&lt;&gt;0,"&lt;text "&amp;Main!L22&amp;" "&amp;Main!M22&amp;" id='geo"&amp;Main!K22&amp;"'&gt;"&amp;Main!B22&amp;"&lt;/text&gt;","")</f>
        <v>&lt;text x='18715' y='12032' id='geoSalt'&gt;Dead Sea&lt;/text&gt;</v>
      </c>
      <c r="C22" t="str">
        <f>IF(Main!D22&lt;&gt;0,"&lt;text "&amp;Main!N22&amp;" "&amp;Main!O22&amp;" id='geo"&amp;Main!K22&amp;"'&gt;"&amp;Main!D22&amp;"&lt;/text&gt;","")</f>
        <v>&lt;text x='17965' y='8995' id='geoSalt'&gt;The Salt Lake, or Lake of Asphalt, also Dead Sea&lt;/text&gt;</v>
      </c>
      <c r="D22" t="str">
        <f>IF(Main!P22&lt;&gt;0,"&lt;use xlink:href='#spotlight' x='"&amp;Main!P22&amp;"' y='"&amp;Main!Q22&amp;"' id='"&amp;Main!K22&amp;"' /&gt;","")</f>
        <v>&lt;use xlink:href='#spotlight' x='18328' y='11995' id='Salt' /&gt;</v>
      </c>
      <c r="F22" t="str">
        <f>"&lt;tr&gt;&lt;td&gt;"&amp;Main!A22&amp;"&lt;/td&gt;"</f>
        <v>&lt;tr&gt;&lt;td&gt;21&lt;/td&gt;</v>
      </c>
      <c r="G22" t="str">
        <f>"&lt;td&gt;&lt;a href='..\..\mm.svg#"&amp;Main!K22&amp;"'&gt;"&amp;Main!B22&amp;"&lt;/a&gt;&lt;/td&gt;"</f>
        <v>&lt;td&gt;&lt;a href='..\..\mm.svg#Salt'&gt;Dead Sea&lt;/a&gt;&lt;/td&gt;</v>
      </c>
      <c r="H22" t="str">
        <f>"&lt;td lang='gk'&gt;"&amp;Main!C22&amp;"&lt;/td&gt;"</f>
        <v>&lt;td lang='gk'&gt;&lt;span class='lcm'&gt;Ἁλ&lt;/span&gt;υκὴ ἡ καὶ Ἀσφαλτῖτις Λίμνη &lt;span class='lcm'&gt;ἡ καὶ Νεκ&lt;/span&gt;ρὰ Θάλασσα&lt;/td&gt;</v>
      </c>
      <c r="I22" t="str">
        <f>"&lt;td&gt;"&amp;Main!D22&amp;"&lt;/td&gt;"</f>
        <v>&lt;td&gt;The Salt Lake, or Lake of Asphalt, also Dead Sea&lt;/td&gt;</v>
      </c>
      <c r="J22" t="str">
        <f>"&lt;td align='right'&gt;"&amp;Main!E22&amp;"&lt;/td&gt;"</f>
        <v>&lt;td align='right'&gt;20&lt;/td&gt;</v>
      </c>
      <c r="K22" t="str">
        <f>"&lt;td align='right'&gt;"&amp;Main!F22&amp;"&lt;/td&gt;"</f>
        <v>&lt;td align='right'&gt;11&lt;/td&gt;</v>
      </c>
      <c r="L22" t="str">
        <f>"&lt;td align='right'&gt;"&amp;Main!G22&amp;"&lt;/td&gt;"</f>
        <v>&lt;td align='right'&gt;22&lt;/td&gt;</v>
      </c>
      <c r="M22" t="str">
        <f>"&lt;td align='right'&gt;"&amp;Main!H22&amp;"&lt;/td&gt;"</f>
        <v>&lt;td align='right'&gt;17&lt;/td&gt;</v>
      </c>
      <c r="N22" t="str">
        <f>"&lt;td&gt;"&amp;Main!I22&amp;"&lt;/td&gt;&lt;/tr&gt;"</f>
        <v>&lt;td&gt;&lt;/td&gt;&lt;/tr&gt;</v>
      </c>
    </row>
    <row r="23" spans="1:14">
      <c r="A23" t="str">
        <f>"&lt;path "&amp;Main!R23&amp;" "&amp;Main!S23&amp;" id='"&amp;Main!K23&amp;"' /&gt;"</f>
        <v>&lt;path d="m 18883,5137.8 54,45 27,-64.5 m 11,195.3 -38,-130.8 m 153,-69 119,163 m -52,-38.2 -94,71.4 30,-174.9 m -292,77.2 94,149.7 m -39,-39.8 -100,44.8 59,-130.4" class="blackScript" id='Aia' /&gt;</v>
      </c>
      <c r="B23" t="str">
        <f>IF(Main!B23&lt;&gt;0,"&lt;text "&amp;Main!L23&amp;" "&amp;Main!M23&amp;" id='geo"&amp;Main!K23&amp;"'&gt;"&amp;Main!B23&amp;"&lt;/text&gt;","")</f>
        <v>&lt;text x='18598' y='5913' id='geoAia'&gt;Aia&lt;/text&gt;</v>
      </c>
      <c r="C23" t="str">
        <f>IF(Main!D23&lt;&gt;0,"&lt;text "&amp;Main!N23&amp;" "&amp;Main!O23&amp;" id='geo"&amp;Main!K23&amp;"'&gt;"&amp;Main!D23&amp;"&lt;/text&gt;","")</f>
        <v/>
      </c>
      <c r="D23" t="str">
        <f>IF(Main!P23&lt;&gt;0,"&lt;use xlink:href='#spotlight' x='"&amp;Main!P23&amp;"' y='"&amp;Main!Q23&amp;"' id='"&amp;Main!K23&amp;"' /&gt;","")</f>
        <v>&lt;use xlink:href='#spotlight' x='18695' y='5477' id='Aia' /&gt;</v>
      </c>
      <c r="F23" t="str">
        <f>"&lt;tr&gt;&lt;td&gt;"&amp;Main!A23&amp;"&lt;/td&gt;"</f>
        <v>&lt;tr&gt;&lt;td&gt;22&lt;/td&gt;</v>
      </c>
      <c r="G23" t="str">
        <f>"&lt;td&gt;&lt;a href='..\..\mm.svg#"&amp;Main!K23&amp;"'&gt;"&amp;Main!B23&amp;"&lt;/a&gt;&lt;/td&gt;"</f>
        <v>&lt;td&gt;&lt;a href='..\..\mm.svg#Aia'&gt;Aia&lt;/a&gt;&lt;/td&gt;</v>
      </c>
      <c r="H23" t="str">
        <f>"&lt;td lang='gk'&gt;"&amp;Main!C23&amp;"&lt;/td&gt;"</f>
        <v>&lt;td lang='gk'&gt;Αια&lt;/td&gt;</v>
      </c>
      <c r="I23" t="str">
        <f>"&lt;td&gt;"&amp;Main!D23&amp;"&lt;/td&gt;"</f>
        <v>&lt;td&gt;&lt;/td&gt;</v>
      </c>
      <c r="J23" t="str">
        <f>"&lt;td align='right'&gt;"&amp;Main!E23&amp;"&lt;/td&gt;"</f>
        <v>&lt;td align='right'&gt;21&lt;/td&gt;</v>
      </c>
      <c r="K23" t="str">
        <f>"&lt;td align='right'&gt;"&amp;Main!F23&amp;"&lt;/td&gt;"</f>
        <v>&lt;td align='right'&gt;12&lt;/td&gt;</v>
      </c>
      <c r="L23" t="str">
        <f>"&lt;td align='right'&gt;"&amp;Main!G23&amp;"&lt;/td&gt;"</f>
        <v>&lt;td align='right'&gt;26&lt;/td&gt;</v>
      </c>
      <c r="M23" t="str">
        <f>"&lt;td align='right'&gt;"&amp;Main!H23&amp;"&lt;/td&gt;"</f>
        <v>&lt;td align='right'&gt;13&lt;/td&gt;</v>
      </c>
      <c r="N23" t="str">
        <f>"&lt;td&gt;"&amp;Main!I23&amp;"&lt;/td&gt;&lt;/tr&gt;"</f>
        <v>&lt;td&gt;&lt;/td&gt;&lt;/tr&gt;</v>
      </c>
    </row>
    <row r="24" spans="1:14">
      <c r="A24" t="str">
        <f>"&lt;path "&amp;Main!R24&amp;" "&amp;Main!S24&amp;" id='"&amp;Main!K24&amp;"' /&gt;"</f>
        <v>&lt;path d="m 21277,4755.1 28,193.9 m -237,-159.9 142,163 m -39,-29.6 -123,56.5 66,-151.5 m -588,252 c -65,-7.2 -102,-139.1 -10,-167.5 57,10.6 85,154.6 10,167.5 z m -112,-58.2 c 71,-12.8 142,-24.4 205,-49.2 m 311,-52.3 c 85,-30.8 58,-99.8 -12,-87.8 l 25,173.1 m 515,-267.5 c -121,43.5 -63,187.9 38,171.9 m -768,-50.2 129,147.3 m -44,-29.6 -140,61.2 72,-146.8" class="blackScript" id='Tharais' /&gt;</v>
      </c>
      <c r="B24" t="str">
        <f>IF(Main!B24&lt;&gt;0,"&lt;text "&amp;Main!L24&amp;" "&amp;Main!M24&amp;" id='geo"&amp;Main!K24&amp;"'&gt;"&amp;Main!B24&amp;"&lt;/text&gt;","")</f>
        <v>&lt;text x='20176' y='5797' id='geoTharais'&gt;Tharais&lt;/text&gt;</v>
      </c>
      <c r="C24" t="str">
        <f>IF(Main!D24&lt;&gt;0,"&lt;text "&amp;Main!N24&amp;" "&amp;Main!O24&amp;" id='geo"&amp;Main!K24&amp;"'&gt;"&amp;Main!D24&amp;"&lt;/text&gt;","")</f>
        <v/>
      </c>
      <c r="D24" t="str">
        <f>IF(Main!P24&lt;&gt;0,"&lt;use xlink:href='#spotlight' x='"&amp;Main!P24&amp;"' y='"&amp;Main!Q24&amp;"' id='"&amp;Main!K24&amp;"' /&gt;","")</f>
        <v>&lt;use xlink:href='#spotlight' x='20443' y='5155' id='Tharais' /&gt;</v>
      </c>
      <c r="F24" t="str">
        <f>"&lt;tr&gt;&lt;td&gt;"&amp;Main!A24&amp;"&lt;/td&gt;"</f>
        <v>&lt;tr&gt;&lt;td&gt;23&lt;/td&gt;</v>
      </c>
      <c r="G24" t="str">
        <f>"&lt;td&gt;&lt;a href='..\..\mm.svg#"&amp;Main!K24&amp;"'&gt;"&amp;Main!B24&amp;"&lt;/a&gt;&lt;/td&gt;"</f>
        <v>&lt;td&gt;&lt;a href='..\..\mm.svg#Tharais'&gt;Tharais&lt;/a&gt;&lt;/td&gt;</v>
      </c>
      <c r="H24" t="str">
        <f>"&lt;td lang='gk'&gt;"&amp;Main!C24&amp;"&lt;/td&gt;"</f>
        <v>&lt;td lang='gk'&gt;Θαραις&lt;/td&gt;</v>
      </c>
      <c r="I24" t="str">
        <f>"&lt;td&gt;"&amp;Main!D24&amp;"&lt;/td&gt;"</f>
        <v>&lt;td&gt;&lt;/td&gt;</v>
      </c>
      <c r="J24" t="str">
        <f>"&lt;td align='right'&gt;"&amp;Main!E24&amp;"&lt;/td&gt;"</f>
        <v>&lt;td align='right'&gt;22&lt;/td&gt;</v>
      </c>
      <c r="K24" t="str">
        <f>"&lt;td align='right'&gt;"&amp;Main!F24&amp;"&lt;/td&gt;"</f>
        <v>&lt;td align='right'&gt;13&lt;/td&gt;</v>
      </c>
      <c r="L24" t="str">
        <f>"&lt;td align='right'&gt;"&amp;Main!G24&amp;"&lt;/td&gt;"</f>
        <v>&lt;td align='right'&gt;27&lt;/td&gt;</v>
      </c>
      <c r="M24" t="str">
        <f>"&lt;td align='right'&gt;"&amp;Main!H24&amp;"&lt;/td&gt;"</f>
        <v>&lt;td align='right'&gt;14&lt;/td&gt;</v>
      </c>
      <c r="N24" t="str">
        <f>"&lt;td&gt;"&amp;Main!I24&amp;"&lt;/td&gt;&lt;/tr&gt;"</f>
        <v>&lt;td&gt;&lt;/td&gt;&lt;/tr&gt;</v>
      </c>
    </row>
    <row r="25" spans="1:14">
      <c r="A25" t="str">
        <f>"&lt;path "&amp;Main!R25&amp;" "&amp;Main!S25&amp;" id='"&amp;Main!K25&amp;"' /&gt;"</f>
        <v>&lt;path d="m 19898,3468.8 v 14.9 m -781,3.8 v 14.9 m -216,-296.2 v 14.9 m 392,119.7 102,182.2 m -39,-48.4 -90,54.7 26,-150.8 m 872,-290.7 -50,65.2 c 25,43.8 67,141.6 16,190.2 m -38,-265.3 -1,154.9 m -223,-75.1 138,-0.1 m 3,96.2 -3,-192.9 m -140,8.1 -13,186 m -157,-167.9 104,142.3 m -43,-46.2 -97,65.8 73,-199.4 m -774,200.4 -1,-179.7 -58,82.1 -63,-91.6 5,186 m 1447,81.1 c -102,22.3 -85,150.2 -3,175 m -702,8.7 c -65,-7.2 -86,-137.6 6,-166 57,10.6 69,153.1 -6,166 z m 471,-195.1 104,197.6 m -12,-61.7 -117,50.3 66,-117.6 M 19490,3150 c 3,-0.8 82,-2.4 82,-2.4 m 0,-64.2 c -122,16.5 -101,129.4 2,160.2 m -130,81.3 8,190.7 m -1164,-386.3 151,-0.1 m 1,111.7 -3,-192.9 m -153,21.4 v 172.7 m 1708,261.6 -1,-175.3 -71,102 c -26,-34.3 -88,-104.9 -88,-104.9 l 1,170.6 m -165,-160.3 54,45 42,-48.8 m -46,181.2 4,-132.4 m -479,-223.4 c 85,-30.8 58,-99.8 -12,-87.8 l 3,185.5 m -47,278.4 -1,-206.3 -72,99.8 -74,-96 12,201.5 m -500,-459.1 11,167.8 m -69,-174.9 114,5 m 827,1.1 c -122,16.5 -106,144.2 -3,175 m -1287,-72 c 108,-46.3 38,-111.3 -33,-105.9 l 12,189.8 c 73,2.5 138,-46.8 21,-83.9 z m 554,65.2 c -65,-7.2 -86,-137.6 6,-166 57,10.6 69,153.1 -6,166 z m 357,-175.2 122,175.5 m -39,-48.4 -117,50.3 60,-126.5" class="blackScript" id='Betomarsea' /&gt;</v>
      </c>
      <c r="B25" t="str">
        <f>IF(Main!B25&lt;&gt;0,"&lt;text "&amp;Main!L25&amp;" "&amp;Main!M25&amp;" id='geo"&amp;Main!K25&amp;"'&gt;"&amp;Main!B25&amp;"&lt;/text&gt;","")</f>
        <v>&lt;text x='17184' y='3064' id='geoBetomarsea'&gt;Betomarsea&lt;/text&gt;</v>
      </c>
      <c r="C25" t="str">
        <f>IF(Main!D25&lt;&gt;0,"&lt;text "&amp;Main!N25&amp;" "&amp;Main!O25&amp;" id='geo"&amp;Main!K25&amp;"'&gt;"&amp;Main!D25&amp;"&lt;/text&gt;","")</f>
        <v>&lt;text x='14975' y='3941' id='geoBetomarsea'&gt;Betomarsea also Maiumas&lt;/text&gt;</v>
      </c>
      <c r="D25" t="str">
        <f>IF(Main!P25&lt;&gt;0,"&lt;use xlink:href='#spotlight' x='"&amp;Main!P25&amp;"' y='"&amp;Main!Q25&amp;"' id='"&amp;Main!K25&amp;"' /&gt;","")</f>
        <v>&lt;use xlink:href='#spotlight' x='18235' y='3392' id='Betomarsea' /&gt;</v>
      </c>
      <c r="F25" t="str">
        <f>"&lt;tr&gt;&lt;td&gt;"&amp;Main!A25&amp;"&lt;/td&gt;"</f>
        <v>&lt;tr&gt;&lt;td&gt;24&lt;/td&gt;</v>
      </c>
      <c r="G25" t="str">
        <f>"&lt;td&gt;&lt;a href='..\..\mm.svg#"&amp;Main!K25&amp;"'&gt;"&amp;Main!B25&amp;"&lt;/a&gt;&lt;/td&gt;"</f>
        <v>&lt;td&gt;&lt;a href='..\..\mm.svg#Betomarsea'&gt;Betomarsea&lt;/a&gt;&lt;/td&gt;</v>
      </c>
      <c r="H25" t="str">
        <f>"&lt;td lang='gk'&gt;"&amp;Main!C25&amp;"&lt;/td&gt;"</f>
        <v>&lt;td lang='gk'&gt;Βητομαρσεα ἡ κ(αὶ) Μαιουμᾶς&lt;/td&gt;</v>
      </c>
      <c r="I25" t="str">
        <f>"&lt;td&gt;"&amp;Main!D25&amp;"&lt;/td&gt;"</f>
        <v>&lt;td&gt;Betomarsea also Maiumas&lt;/td&gt;</v>
      </c>
      <c r="J25" t="str">
        <f>"&lt;td align='right'&gt;"&amp;Main!E25&amp;"&lt;/td&gt;"</f>
        <v>&lt;td align='right'&gt;23&lt;/td&gt;</v>
      </c>
      <c r="K25" t="str">
        <f>"&lt;td align='right'&gt;"&amp;Main!F25&amp;"&lt;/td&gt;"</f>
        <v>&lt;td align='right'&gt;14&lt;/td&gt;</v>
      </c>
      <c r="L25" t="str">
        <f>"&lt;td align='right'&gt;"&amp;Main!G25&amp;"&lt;/td&gt;"</f>
        <v>&lt;td align='right'&gt;28&lt;/td&gt;</v>
      </c>
      <c r="M25" t="str">
        <f>"&lt;td align='right'&gt;"&amp;Main!H25&amp;"&lt;/td&gt;"</f>
        <v>&lt;td align='right'&gt;12&lt;/td&gt;</v>
      </c>
      <c r="N25" t="str">
        <f>"&lt;td&gt;"&amp;Main!I25&amp;"&lt;/td&gt;&lt;/tr&gt;"</f>
        <v>&lt;td&gt;&lt;/td&gt;&lt;/tr&gt;</v>
      </c>
    </row>
    <row r="26" spans="1:14">
      <c r="A26" t="str">
        <f>"&lt;path "&amp;Main!R26&amp;" "&amp;Main!S26&amp;" id='"&amp;Main!K26&amp;"' /&gt;"</f>
        <v>&lt;path d="m 20147,676.81 47,1.1 m -800,-3.05 89,128.9 m 1129,-169.54 -100,149.62 164,-65.24 m -313,3.42 c 108,-46.32 58,-124.68 -13,-119.27 l -8,203.1 c 42,4.77 138,-46.81 21,-83.83 z m -244,-123.06 c -108,71.31 -37,239.1 45,130.47 86,125.14 155,-47.69 75,-110.55 m -236,175.89 -3,-192.94 -85,84.36 c -26,-34.31 -45,-78.11 -81,-100.4 l -1,210.16 m -265,-175.79 136,163.29 m -140,-10.16 160,-150.79 m -330,52.07 89,128.9 m 1129,-169.53 -100,149.61 164,-65.24 m -313,3.42 c 108,-46.32 58,-124.67 -13,-119.26 l -8,203.09 c 42,4.77 138,-46.81 21,-83.83 z m -244,-123.05 c -108,71.3 -37,239.09 45,130.46 86,125.14 155,-47.69 75,-110.54 m -236,175.88 -3,-192.93 -85,84.35 c -26,-34.3 -45,-78.1 -81,-100.39 l -1,210.15 m -265,-175.78 136,163.28 M 19564,773 19724,622.22" class="blackScript" id='Charachmoba' /&gt;</v>
      </c>
      <c r="B26" t="str">
        <f>IF(Main!B26&lt;&gt;0,"&lt;text "&amp;Main!L26&amp;" "&amp;Main!M26&amp;" id='geo"&amp;Main!K26&amp;"'&gt;"&amp;Main!B26&amp;"&lt;/text&gt;","")</f>
        <v>&lt;text x='17670' y='1595' id='geoCharachmoba'&gt;Charach Moba&lt;/text&gt;</v>
      </c>
      <c r="C26" t="str">
        <f>IF(Main!D26&lt;&gt;0,"&lt;text "&amp;Main!N26&amp;" "&amp;Main!O26&amp;" id='geo"&amp;Main!K26&amp;"'&gt;"&amp;Main!D26&amp;"&lt;/text&gt;","")</f>
        <v/>
      </c>
      <c r="D26" t="str">
        <f>IF(Main!P26&lt;&gt;0,"&lt;use xlink:href='#spotlight' x='"&amp;Main!P26&amp;"' y='"&amp;Main!Q26&amp;"' id='"&amp;Main!K26&amp;"' /&gt;","")</f>
        <v>&lt;use xlink:href='#spotlight' x='19606' y='1596' id='Charachmoba' /&gt;</v>
      </c>
      <c r="F26" t="str">
        <f>"&lt;tr&gt;&lt;td&gt;"&amp;Main!A26&amp;"&lt;/td&gt;"</f>
        <v>&lt;tr&gt;&lt;td&gt;25&lt;/td&gt;</v>
      </c>
      <c r="G26" t="str">
        <f>"&lt;td&gt;&lt;a href='..\..\mm.svg#"&amp;Main!K26&amp;"'&gt;"&amp;Main!B26&amp;"&lt;/a&gt;&lt;/td&gt;"</f>
        <v>&lt;td&gt;&lt;a href='..\..\mm.svg#Charachmoba'&gt;Charach Moba&lt;/a&gt;&lt;/td&gt;</v>
      </c>
      <c r="H26" t="str">
        <f>"&lt;td lang='gk'&gt;"&amp;Main!C26&amp;"&lt;/td&gt;"</f>
        <v>&lt;td lang='gk'&gt;&lt;span class='lcm'&gt;Χαρ&lt;/span&gt;αχμωβα &lt;/td&gt;</v>
      </c>
      <c r="I26" t="str">
        <f>"&lt;td&gt;"&amp;Main!D26&amp;"&lt;/td&gt;"</f>
        <v>&lt;td&gt;&lt;/td&gt;</v>
      </c>
      <c r="J26" t="str">
        <f>"&lt;td align='right'&gt;"&amp;Main!E26&amp;"&lt;/td&gt;"</f>
        <v>&lt;td align='right'&gt;24&lt;/td&gt;</v>
      </c>
      <c r="K26" t="str">
        <f>"&lt;td align='right'&gt;"&amp;Main!F26&amp;"&lt;/td&gt;"</f>
        <v>&lt;td align='right'&gt;15&lt;/td&gt;</v>
      </c>
      <c r="L26" t="str">
        <f>"&lt;td align='right'&gt;"&amp;Main!G26&amp;"&lt;/td&gt;"</f>
        <v>&lt;td align='right'&gt;29&lt;/td&gt;</v>
      </c>
      <c r="M26" t="str">
        <f>"&lt;td align='right'&gt;"&amp;Main!H26&amp;"&lt;/td&gt;"</f>
        <v>&lt;td align='right'&gt;11&lt;/td&gt;</v>
      </c>
      <c r="N26" t="str">
        <f>"&lt;td&gt;"&amp;Main!I26&amp;"&lt;/td&gt;&lt;/tr&gt;"</f>
        <v>&lt;td&gt;&lt;/td&gt;&lt;/tr&gt;</v>
      </c>
    </row>
    <row r="27" spans="1:14">
      <c r="A27" t="str">
        <f>"&lt;path "&amp;Main!R27&amp;" "&amp;Main!S27&amp;" id='"&amp;Main!K27&amp;"' /&gt;"</f>
        <v>&lt;path d="m 22125,3929.6 -112,-9.3 m 328,-631.3 -88,-187.5 m -85,1292.6 c -35,64.6 -93,121.7 -97,196.7 l 152,-99.5 m 35,31 -121,-183.4 m -20,-300.6 c -142,-27.6 -152,-177.5 2,-190 m -38,-176.8 c 2,-8.9 38,-179 38,-179 86,7.6 80,109.3 -13,90.6 m 152,-461.8 c 25,54.4 -51,130 -103,201.1 l 156,-84" class="yellowScript" id='Zared' /&gt;</v>
      </c>
      <c r="B27" t="str">
        <f>IF(Main!B27&lt;&gt;0,"&lt;text "&amp;Main!L27&amp;" "&amp;Main!M27&amp;" id='geo"&amp;Main!K27&amp;"'&gt;"&amp;Main!B27&amp;"&lt;/text&gt;","")</f>
        <v>&lt;text x='22480' y='2547' id='geoZared'&gt;Zared river&lt;/text&gt;</v>
      </c>
      <c r="C27" t="str">
        <f>IF(Main!D27&lt;&gt;0,"&lt;text "&amp;Main!N27&amp;" "&amp;Main!O27&amp;" id='geo"&amp;Main!K27&amp;"'&gt;"&amp;Main!D27&amp;"&lt;/text&gt;","")</f>
        <v/>
      </c>
      <c r="D27" t="str">
        <f>IF(Main!P27&lt;&gt;0,"&lt;use xlink:href='#spotlight' x='"&amp;Main!P27&amp;"' y='"&amp;Main!Q27&amp;"' id='"&amp;Main!K27&amp;"' /&gt;","")</f>
        <v>&lt;use xlink:href='#spotlight' x='22233' y='2748' id='Zared' /&gt;</v>
      </c>
      <c r="F27" t="str">
        <f>"&lt;tr&gt;&lt;td&gt;"&amp;Main!A27&amp;"&lt;/td&gt;"</f>
        <v>&lt;tr&gt;&lt;td&gt;26&lt;/td&gt;</v>
      </c>
      <c r="G27" t="str">
        <f>"&lt;td&gt;&lt;a href='..\..\mm.svg#"&amp;Main!K27&amp;"'&gt;"&amp;Main!B27&amp;"&lt;/a&gt;&lt;/td&gt;"</f>
        <v>&lt;td&gt;&lt;a href='..\..\mm.svg#Zared'&gt;Zared river&lt;/a&gt;&lt;/td&gt;</v>
      </c>
      <c r="H27" t="str">
        <f>"&lt;td lang='gk'&gt;"&amp;Main!C27&amp;"&lt;/td&gt;"</f>
        <v>&lt;td lang='gk'&gt;&lt;span class='lcm'&gt;Ζ&lt;/span&gt;αρεδ&lt;/td&gt;</v>
      </c>
      <c r="I27" t="str">
        <f>"&lt;td&gt;"&amp;Main!D27&amp;"&lt;/td&gt;"</f>
        <v>&lt;td&gt;&lt;/td&gt;</v>
      </c>
      <c r="J27" t="str">
        <f>"&lt;td align='right'&gt;"&amp;Main!E27&amp;"&lt;/td&gt;"</f>
        <v>&lt;td align='right'&gt;25&lt;/td&gt;</v>
      </c>
      <c r="K27" t="str">
        <f>"&lt;td align='right'&gt;"&amp;Main!F27&amp;"&lt;/td&gt;"</f>
        <v>&lt;td align='right'&gt;16&lt;/td&gt;</v>
      </c>
      <c r="L27" t="str">
        <f>"&lt;td align='right'&gt;"&amp;Main!G27&amp;"&lt;/td&gt;"</f>
        <v>&lt;td align='right'&gt;30&lt;/td&gt;</v>
      </c>
      <c r="M27" t="str">
        <f>"&lt;td align='right'&gt;"&amp;Main!H27&amp;"&lt;/td&gt;"</f>
        <v>&lt;td align='right'&gt;15&lt;/td&gt;</v>
      </c>
      <c r="N27" t="str">
        <f>"&lt;td&gt;"&amp;Main!I27&amp;"&lt;/td&gt;&lt;/tr&gt;"</f>
        <v>&lt;td&gt;&lt;/td&gt;&lt;/tr&gt;</v>
      </c>
    </row>
    <row r="28" spans="1:14">
      <c r="A28" t="str">
        <f>"&lt;path "&amp;Main!R28&amp;" "&amp;Main!S28&amp;" id='"&amp;Main!K28&amp;"' /&gt;"</f>
        <v>&lt;path d="m 23524,3468.6 c -127,11.9 12,99.5 65,52.1 m -173,24.9 1,-154 -65,88 -60,-77 9,141 m 456,-52 -105,46 52,-126" class="blackScript" id='Petra' /&gt;</v>
      </c>
      <c r="B28" t="str">
        <f>IF(Main!B28&lt;&gt;0,"&lt;text "&amp;Main!L28&amp;" "&amp;Main!M28&amp;" id='geo"&amp;Main!K28&amp;"'&gt;"&amp;Main!B28&amp;"&lt;/text&gt;","")</f>
        <v>&lt;text x='25077' y='3652' id='geoPetra'&gt;To Petra&lt;/text&gt;</v>
      </c>
      <c r="C28" t="str">
        <f>IF(Main!D28&lt;&gt;0,"&lt;text "&amp;Main!N28&amp;" "&amp;Main!O28&amp;" id='geo"&amp;Main!K28&amp;"'&gt;"&amp;Main!D28&amp;"&lt;/text&gt;","")</f>
        <v>&lt;text x='24794' y='3723' id='geoPetra'&gt;Petra in the land of Edom, also Iechtoel…&lt;/text&gt;</v>
      </c>
      <c r="D28" t="str">
        <f>IF(Main!P28&lt;&gt;0,"&lt;use xlink:href='#spotlight' x='"&amp;Main!P28&amp;"' y='"&amp;Main!Q28&amp;"' id='"&amp;Main!K28&amp;"' /&gt;","")</f>
        <v>&lt;use xlink:href='#spotlight' x='24794' y='3723' id='Petra' /&gt;</v>
      </c>
      <c r="F28" t="str">
        <f>"&lt;tr&gt;&lt;td&gt;"&amp;Main!A28&amp;"&lt;/td&gt;"</f>
        <v>&lt;tr&gt;&lt;td&gt;27&lt;/td&gt;</v>
      </c>
      <c r="G28" t="str">
        <f>"&lt;td&gt;&lt;a href='..\..\mm.svg#"&amp;Main!K28&amp;"'&gt;"&amp;Main!B28&amp;"&lt;/a&gt;&lt;/td&gt;"</f>
        <v>&lt;td&gt;&lt;a href='..\..\mm.svg#Petra'&gt;To Petra&lt;/a&gt;&lt;/td&gt;</v>
      </c>
      <c r="H28" t="str">
        <f>"&lt;td lang='gk'&gt;"&amp;Main!C28&amp;"&lt;/td&gt;"</f>
        <v>&lt;td lang='gk'&gt;&lt;span class='lcm'&gt;Πέτρα ἐν γῇ Ἐδὼμ τῆς Ἀραβίας ἡ κ(αὶ) Ἰεχθοὴλ ἡ κ(αὶ) Ῥεκέμ, ἔνθα ἐπάταξεν Ἀμεσσίας τὸν Ἐδὼμ ἐν Γη&lt;/span&gt;ΜΕΛ&lt;span class='lcm'&gt;α&lt;/span&gt;&lt;/td&gt;</v>
      </c>
      <c r="I28" t="str">
        <f>"&lt;td&gt;"&amp;Main!D28&amp;"&lt;/td&gt;"</f>
        <v>&lt;td&gt;Petra in the land of Edom, also Iechtoel…&lt;/td&gt;</v>
      </c>
      <c r="J28" t="str">
        <f>"&lt;td align='right'&gt;"&amp;Main!E28&amp;"&lt;/td&gt;"</f>
        <v>&lt;td align='right'&gt;26&lt;/td&gt;</v>
      </c>
      <c r="K28" t="str">
        <f>"&lt;td align='right'&gt;"&amp;Main!F28&amp;"&lt;/td&gt;"</f>
        <v>&lt;td align='right'&gt;x&lt;/td&gt;</v>
      </c>
      <c r="L28" t="str">
        <f>"&lt;td align='right'&gt;"&amp;Main!G28&amp;"&lt;/td&gt;"</f>
        <v>&lt;td align='right'&gt;31&lt;/td&gt;</v>
      </c>
      <c r="M28" t="str">
        <f>"&lt;td align='right'&gt;"&amp;Main!H28&amp;"&lt;/td&gt;"</f>
        <v>&lt;td align='right'&gt;16&lt;/td&gt;</v>
      </c>
      <c r="N28" t="str">
        <f>"&lt;td&gt;"&amp;Main!I28&amp;"&lt;/td&gt;&lt;/tr&gt;"</f>
        <v>&lt;td&gt;&lt;/td&gt;&lt;/tr&gt;</v>
      </c>
    </row>
    <row r="29" spans="1:14">
      <c r="A29" t="str">
        <f>"&lt;path "&amp;Main!R29&amp;" "&amp;Main!S29&amp;" id='"&amp;Main!K29&amp;"' /&gt;"</f>
        <v>&lt;path d="m 25492,7926.4 5,214 m 333,-37.2 -72,-164.2 -46,178.5 m -147,-162.9 c 101,66 128,171.9 40,179.3 -85,7 -20,-133.3 56,-211.1 m -255,9.6 -55,-0.1 8,212.7 m -92,-48.6 -140,43 87,-203.5 83,202 m -285,-198.1 46,93.1 64,-103.9 m -67,206.2 3,-102.3 m -165,125.5 c -67,-8.1 -129,-176.8 -1,-190.6 98,20.5 81,185.4 1,190.6 z m -320,23.9 c -75,-1.3 -110,-149.4 -11,-176.2 67,6.7 88,164.9 11,176.2 z m -190,-155.4 4,145.3 m -70,-146.1 119,-10.8 m 271,-15.2 6,177.3 m -52,-187 97,-16.3" class="whiteScriptLean" id='StLot' /&gt;</v>
      </c>
      <c r="B29" t="str">
        <f>IF(Main!B29&lt;&gt;0,"&lt;text "&amp;Main!L29&amp;" "&amp;Main!M29&amp;" id='geo"&amp;Main!K29&amp;"'&gt;"&amp;Main!B29&amp;"&lt;/text&gt;","")</f>
        <v>&lt;text x='25384' y='8348' id='geoStLot'&gt;St Lot's&lt;/text&gt;</v>
      </c>
      <c r="C29" t="str">
        <f>IF(Main!D29&lt;&gt;0,"&lt;text "&amp;Main!N29&amp;" "&amp;Main!O29&amp;" id='geo"&amp;Main!K29&amp;"'&gt;"&amp;Main!D29&amp;"&lt;/text&gt;","")</f>
        <v>&lt;text x='26061' y='8069' id='geoStLot'&gt;The (sanctuary) of Saint Lot&lt;/text&gt;</v>
      </c>
      <c r="D29" t="str">
        <f>IF(Main!P29&lt;&gt;0,"&lt;use xlink:href='#spotlight' x='"&amp;Main!P29&amp;"' y='"&amp;Main!Q29&amp;"' id='"&amp;Main!K29&amp;"' /&gt;","")</f>
        <v>&lt;use xlink:href='#spotlight' x='24868' y='8394' id='StLot' /&gt;</v>
      </c>
      <c r="F29" t="str">
        <f>"&lt;tr&gt;&lt;td&gt;"&amp;Main!A29&amp;"&lt;/td&gt;"</f>
        <v>&lt;tr&gt;&lt;td&gt;28&lt;/td&gt;</v>
      </c>
      <c r="G29" t="str">
        <f>"&lt;td&gt;&lt;a href='..\..\mm.svg#"&amp;Main!K29&amp;"'&gt;"&amp;Main!B29&amp;"&lt;/a&gt;&lt;/td&gt;"</f>
        <v>&lt;td&gt;&lt;a href='..\..\mm.svg#StLot'&gt;St Lot's&lt;/a&gt;&lt;/td&gt;</v>
      </c>
      <c r="H29" t="str">
        <f>"&lt;td lang='gk'&gt;"&amp;Main!C29&amp;"&lt;/td&gt;"</f>
        <v>&lt;td lang='gk'&gt;Τὸ τοῦ ἁγίου Λ&lt;span class='lcm'&gt;ωτ&lt;/span&gt;&lt;/td&gt;</v>
      </c>
      <c r="I29" t="str">
        <f>"&lt;td&gt;"&amp;Main!D29&amp;"&lt;/td&gt;"</f>
        <v>&lt;td&gt;The (sanctuary) of Saint Lot&lt;/td&gt;</v>
      </c>
      <c r="J29" t="str">
        <f>"&lt;td align='right'&gt;"&amp;Main!E29&amp;"&lt;/td&gt;"</f>
        <v>&lt;td align='right'&gt;27&lt;/td&gt;</v>
      </c>
      <c r="K29" t="str">
        <f>"&lt;td align='right'&gt;"&amp;Main!F29&amp;"&lt;/td&gt;"</f>
        <v>&lt;td align='right'&gt;17&lt;/td&gt;</v>
      </c>
      <c r="L29" t="str">
        <f>"&lt;td align='right'&gt;"&amp;Main!G29&amp;"&lt;/td&gt;"</f>
        <v>&lt;td align='right'&gt;23&lt;/td&gt;</v>
      </c>
      <c r="M29" t="str">
        <f>"&lt;td align='right'&gt;"&amp;Main!H29&amp;"&lt;/td&gt;"</f>
        <v>&lt;td align='right'&gt;19&lt;/td&gt;</v>
      </c>
      <c r="N29" t="str">
        <f>"&lt;td&gt;"&amp;Main!I29&amp;"&lt;/td&gt;&lt;/tr&gt;"</f>
        <v>&lt;td&gt;&lt;/td&gt;&lt;/tr&gt;</v>
      </c>
    </row>
    <row r="30" spans="1:14">
      <c r="A30" t="str">
        <f>"&lt;path "&amp;Main!R30&amp;" "&amp;Main!S30&amp;" id='"&amp;Main!K30&amp;"' /&gt;"</f>
        <v>&lt;path d="m 25678,9119.1 -49,75.4 35,49.1 m -52,-145.3 -7,165.8 m -45,-24.7 -46,-146.2 -59,131 77,-13.6 m 316,279.4 87,-5.2 m -118,26.2 79,-135.6 61,136.7 m -547,-266.3 -37,-156.3 -40,160.6 m -59,-23.9 -76,34.4 42,-157.9 47,156.6 m 842,-119 c -100,-7.2 -88,130 -3,145.3 m -415,163.1 c 94,-29.2 73,-94.8 1,-83.1 l -15,152 m -222,-22.9 c -65,-7.2 -92,-117.8 0,-146.2 34,14 56,136.1 0,146.2 z m 132,14.3 c -43,-6.2 -71,-126.6 -5,-156.1 60,11.7 87,146.1 5,156.1 z m 139,-320.6 72,-0.9 m 10,75 3,-149.9 m -95,-3.6 -11,154 m -643,-93.3 c 99,-67.8 57,-99.1 -13,-80.1 l -14,165.6 c 97,6.1 110,-36.2 27,-85.5 z m 905,-45.9 -50,65.2 c 25,43.8 70,75.2 74,128.3 m -96,-203.4 -1,154.9 m -716,74.8 160,7.5 c -11,52.7 -158,128.3 -159,127.8 l 138,20.7" class="blackScript" id='Balak' /&gt;</v>
      </c>
      <c r="B30" t="str">
        <f>IF(Main!B30&lt;&gt;0,"&lt;text "&amp;Main!L30&amp;" "&amp;Main!M30&amp;" id='geo"&amp;Main!K30&amp;"'&gt;"&amp;Main!B30&amp;"&lt;/text&gt;","")</f>
        <v>&lt;text x='25664' y='9895' id='geoBalak'&gt;Balak&lt;/text&gt;</v>
      </c>
      <c r="C30" t="str">
        <f>IF(Main!D30&lt;&gt;0,"&lt;text "&amp;Main!N30&amp;" "&amp;Main!O30&amp;" id='geo"&amp;Main!K30&amp;"'&gt;"&amp;Main!D30&amp;"&lt;/text&gt;","")</f>
        <v>&lt;text x='26272' y='9312' id='geoBalak'&gt;Balak also Segor, now Zoara&lt;/text&gt;</v>
      </c>
      <c r="D30" t="str">
        <f>IF(Main!P30&lt;&gt;0,"&lt;use xlink:href='#spotlight' x='"&amp;Main!P30&amp;"' y='"&amp;Main!Q30&amp;"' id='"&amp;Main!K30&amp;"' /&gt;","")</f>
        <v>&lt;use xlink:href='#spotlight' x='25215' y='9831' id='Balak' /&gt;</v>
      </c>
      <c r="F30" t="str">
        <f>"&lt;tr&gt;&lt;td&gt;"&amp;Main!A30&amp;"&lt;/td&gt;"</f>
        <v>&lt;tr&gt;&lt;td&gt;29&lt;/td&gt;</v>
      </c>
      <c r="G30" t="str">
        <f>"&lt;td&gt;&lt;a href='..\..\mm.svg#"&amp;Main!K30&amp;"'&gt;"&amp;Main!B30&amp;"&lt;/a&gt;&lt;/td&gt;"</f>
        <v>&lt;td&gt;&lt;a href='..\..\mm.svg#Balak'&gt;Balak&lt;/a&gt;&lt;/td&gt;</v>
      </c>
      <c r="H30" t="str">
        <f>"&lt;td lang='gk'&gt;"&amp;Main!C30&amp;"&lt;/td&gt;"</f>
        <v>&lt;td lang='gk'&gt;Βαλακ ἡ κ(αὶ) Σ&lt;span class='lcm'&gt;ηγωρ ἡ νῦν&lt;/span&gt; Ζοορα&lt;/td&gt;</v>
      </c>
      <c r="I30" t="str">
        <f>"&lt;td&gt;"&amp;Main!D30&amp;"&lt;/td&gt;"</f>
        <v>&lt;td&gt;Balak also Segor, now Zoara&lt;/td&gt;</v>
      </c>
      <c r="J30" t="str">
        <f>"&lt;td align='right'&gt;"&amp;Main!E30&amp;"&lt;/td&gt;"</f>
        <v>&lt;td align='right'&gt;28&lt;/td&gt;</v>
      </c>
      <c r="K30" t="str">
        <f>"&lt;td align='right'&gt;"&amp;Main!F30&amp;"&lt;/td&gt;"</f>
        <v>&lt;td align='right'&gt;18&lt;/td&gt;</v>
      </c>
      <c r="L30" t="str">
        <f>"&lt;td align='right'&gt;"&amp;Main!G30&amp;"&lt;/td&gt;"</f>
        <v>&lt;td align='right'&gt;24&lt;/td&gt;</v>
      </c>
      <c r="M30" t="str">
        <f>"&lt;td align='right'&gt;"&amp;Main!H30&amp;"&lt;/td&gt;"</f>
        <v>&lt;td align='right'&gt;18&lt;/td&gt;</v>
      </c>
      <c r="N30" t="str">
        <f>"&lt;td&gt;"&amp;Main!I30&amp;"&lt;/td&gt;&lt;/tr&gt;"</f>
        <v>&lt;td&gt;&lt;/td&gt;&lt;/tr&gt;</v>
      </c>
    </row>
    <row r="31" spans="1:14">
      <c r="A31" t="str">
        <f>"&lt;path "&amp;Main!R31&amp;" "&amp;Main!S31&amp;" id='"&amp;Main!K31&amp;"' /&gt;"</f>
        <v>&lt;path d="m 26485,11455 c 103,6 79,-109 -1,-118 l -28,241 m -93,173 120,20 m -3,115 26,-227 m -130,-21 -32,234 m 149,-732 c 3,-1 82,-2 82,-2 m 20,-116 c -122,16 -119,209 -16,240 m -134,997 29,-237 c -56,68 -81,138 -101,198 2,-115 -27,-161 -59,-212 l -25,240" class="blackScript" id='Desert' /&gt;</v>
      </c>
      <c r="B31" t="str">
        <f>IF(Main!B31&lt;&gt;0,"&lt;text "&amp;Main!L31&amp;" "&amp;Main!M31&amp;" id='geo"&amp;Main!K31&amp;"'&gt;"&amp;Main!B31&amp;"&lt;/text&gt;","")</f>
        <v>&lt;text x='26440' y='11681' id='geoDesert'&gt;Desert&lt;/text&gt;</v>
      </c>
      <c r="C31" t="str">
        <f>IF(Main!D31&lt;&gt;0,"&lt;text "&amp;Main!N31&amp;" "&amp;Main!O31&amp;" id='geo"&amp;Main!K31&amp;"'&gt;"&amp;Main!D31&amp;"&lt;/text&gt;","")</f>
        <v/>
      </c>
      <c r="D31" t="str">
        <f>IF(Main!P31&lt;&gt;0,"&lt;use xlink:href='#spotlight' x='"&amp;Main!P31&amp;"' y='"&amp;Main!Q31&amp;"' id='"&amp;Main!K31&amp;"' /&gt;","")</f>
        <v>&lt;use xlink:href='#spotlight' x='26400' y='11699' id='Desert' /&gt;</v>
      </c>
      <c r="F31" t="str">
        <f>"&lt;tr&gt;&lt;td&gt;"&amp;Main!A31&amp;"&lt;/td&gt;"</f>
        <v>&lt;tr&gt;&lt;td&gt;30&lt;/td&gt;</v>
      </c>
      <c r="G31" t="str">
        <f>"&lt;td&gt;&lt;a href='..\..\mm.svg#"&amp;Main!K31&amp;"'&gt;"&amp;Main!B31&amp;"&lt;/a&gt;&lt;/td&gt;"</f>
        <v>&lt;td&gt;&lt;a href='..\..\mm.svg#Desert'&gt;Desert&lt;/a&gt;&lt;/td&gt;</v>
      </c>
      <c r="H31" t="str">
        <f>"&lt;td lang='gk'&gt;"&amp;Main!C31&amp;"&lt;/td&gt;"</f>
        <v>&lt;td lang='gk'&gt;Ἐρημί&lt;span class='lcm'&gt;α&lt;/td&gt;</v>
      </c>
      <c r="I31" t="str">
        <f>"&lt;td&gt;"&amp;Main!D31&amp;"&lt;/td&gt;"</f>
        <v>&lt;td&gt;&lt;/td&gt;</v>
      </c>
      <c r="J31" t="str">
        <f>"&lt;td align='right'&gt;"&amp;Main!E31&amp;"&lt;/td&gt;"</f>
        <v>&lt;td align='right'&gt;29&lt;/td&gt;</v>
      </c>
      <c r="K31" t="str">
        <f>"&lt;td align='right'&gt;"&amp;Main!F31&amp;"&lt;/td&gt;"</f>
        <v>&lt;td align='right'&gt;19&lt;/td&gt;</v>
      </c>
      <c r="L31" t="str">
        <f>"&lt;td align='right'&gt;"&amp;Main!G31&amp;"&lt;/td&gt;"</f>
        <v>&lt;td align='right'&gt;25&lt;/td&gt;</v>
      </c>
      <c r="M31" t="str">
        <f>"&lt;td align='right'&gt;"&amp;Main!H31&amp;"&lt;/td&gt;"</f>
        <v>&lt;td align='right'&gt;20&lt;/td&gt;</v>
      </c>
      <c r="N31" t="str">
        <f>"&lt;td&gt;"&amp;Main!I31&amp;"&lt;/td&gt;&lt;/tr&gt;"</f>
        <v>&lt;td&gt;&lt;/td&gt;&lt;/tr&gt;</v>
      </c>
    </row>
    <row r="32" spans="1:14">
      <c r="A32" t="str">
        <f>"&lt;path "&amp;Main!R32&amp;" "&amp;Main!S32&amp;" id='"&amp;Main!K32&amp;"' /&gt;"</f>
        <v>&lt;path d="m 4394.4,14500 2.7,-124 -73.7,86 68.9,-1 m 1136.5,104 v 106 m -539.5,-105 1.5,109 m -582.6,-1 c -40.6,-4 -53.7,-91 3.8,-110 35.6,7 43.1,102 -3.8,110 z M 5799,14537 c -64,21 -17.5,93 21.1,105 m -149.3,-21 -61.1,26 34.8,-101 52.4,117 m -243.3,-20 -65,16 35.6,-85 50.9,89 m -807.4,-186 h -61.1 l 50.4,-84 25.9,124 m 64.9,104 h 64.4 m 0.6,59 -2,-101 m -64.3,0 v 102 m 174.1,-111 c -78.1,9 -67.7,86 -1.9,104 m -259.5,-103 -1.6,99 m -27.9,-103 58,3 m -193.1,106 -2.1,-112 71.6,110 -3.5,-113 m 724.3,7 -36.8,103 78.3,2 z m -134.4,-3 30.4,37 23.7,-40 m -25.9,106 2.2,-65 m -106.9,72 c -44,-5 -58,-90 4,-109 38.5,7 46.6,101 -4,109 z m -618.7,-181 11.8,-148 65.1,146 11.8,-124" class="whiteScriptLean" id='EastBorder' /&gt;</v>
      </c>
      <c r="B32" t="str">
        <f>IF(Main!B32&lt;&gt;0,"&lt;text "&amp;Main!L32&amp;" "&amp;Main!M32&amp;" id='geo"&amp;Main!K32&amp;"'&gt;"&amp;Main!B32&amp;"&lt;/text&gt;","")</f>
        <v>&lt;text x='2614' y='14380' id='geoEastBorder'&gt;East Border of Judaea&lt;/text&gt;</v>
      </c>
      <c r="C32" t="str">
        <f>IF(Main!D32&lt;&gt;0,"&lt;text "&amp;Main!N32&amp;" "&amp;Main!O32&amp;" id='geo"&amp;Main!K32&amp;"'&gt;"&amp;Main!D32&amp;"&lt;/text&gt;","")</f>
        <v/>
      </c>
      <c r="D32" t="str">
        <f>IF(Main!P32&lt;&gt;0,"&lt;use xlink:href='#spotlight' x='"&amp;Main!P32&amp;"' y='"&amp;Main!Q32&amp;"' id='"&amp;Main!K32&amp;"' /&gt;","")</f>
        <v>&lt;use xlink:href='#spotlight' x='4558' y='14268' id='EastBorder' /&gt;</v>
      </c>
      <c r="F32" t="str">
        <f>"&lt;tr&gt;&lt;td&gt;"&amp;Main!A32&amp;"&lt;/td&gt;"</f>
        <v>&lt;tr&gt;&lt;td&gt;31&lt;/td&gt;</v>
      </c>
      <c r="G32" t="str">
        <f>"&lt;td&gt;&lt;a href='..\..\mm.svg#"&amp;Main!K32&amp;"'&gt;"&amp;Main!B32&amp;"&lt;/a&gt;&lt;/td&gt;"</f>
        <v>&lt;td&gt;&lt;a href='..\..\mm.svg#EastBorder'&gt;East Border of Judaea&lt;/a&gt;&lt;/td&gt;</v>
      </c>
      <c r="H32" t="str">
        <f>"&lt;td lang='gk'&gt;"&amp;Main!C32&amp;"&lt;/td&gt;"</f>
        <v>&lt;td lang='gk'&gt;Ἀνα&lt;span class='lcm'&gt;τολικὸν ὅρι&lt;/span&gt;ον τῆς Ἰουδαίας&lt;/td&gt;</v>
      </c>
      <c r="I32" t="str">
        <f>"&lt;td&gt;"&amp;Main!D32&amp;"&lt;/td&gt;"</f>
        <v>&lt;td&gt;&lt;/td&gt;</v>
      </c>
      <c r="J32" t="str">
        <f>"&lt;td align='right'&gt;"&amp;Main!E32&amp;"&lt;/td&gt;"</f>
        <v>&lt;td align='right'&gt;30&lt;/td&gt;</v>
      </c>
      <c r="K32" t="str">
        <f>"&lt;td align='right'&gt;"&amp;Main!F32&amp;"&lt;/td&gt;"</f>
        <v>&lt;td align='right'&gt;29&lt;/td&gt;</v>
      </c>
      <c r="L32" t="str">
        <f>"&lt;td align='right'&gt;"&amp;Main!G32&amp;"&lt;/td&gt;"</f>
        <v>&lt;td align='right'&gt;32&lt;/td&gt;</v>
      </c>
      <c r="M32" t="str">
        <f>"&lt;td align='right'&gt;"&amp;Main!H32&amp;"&lt;/td&gt;"</f>
        <v>&lt;td align='right'&gt;29&lt;/td&gt;</v>
      </c>
      <c r="N32" t="str">
        <f>"&lt;td&gt;"&amp;Main!I32&amp;"&lt;/td&gt;&lt;/tr&gt;"</f>
        <v>&lt;td&gt;&lt;/td&gt;&lt;/tr&gt;</v>
      </c>
    </row>
    <row r="33" spans="1:14">
      <c r="A33" t="str">
        <f>"&lt;path "&amp;Main!R33&amp;" "&amp;Main!S33&amp;" id='"&amp;Main!K33&amp;"' /&gt;"</f>
        <v>&lt;path d="m 5302.2,15086 5.5,-97 78.5,127 m -78.9,-278 -2.2,-105 43.7,49 m -726.5,-25 1.5,106 m -205.1,183 c 56,-20 38.2,-66 -7.9,-58 m 736.6,-240 39.2,69 49.5,-75 m -49,117 -3.3,-44 m -157.8,43 -2.2,-105 70.3,104 -3.3,-107 m -204.6,47 h 81.8 m 0.8,60 -2.5,-105 m -81.7,2 v 104 m -105.3,5 -0.8,-101 -47.6,68 -49.1,-68 -2.4,102 m -178.3,-109 -0.4,110 c 76.4,20 56.3,-34 3.7,-53 59.6,-11 58.3,-64 -3.3,-57 z m -81,84 -58.8,28 36.2,-111 52.6,113 m 120.1,245 -77.5,-7 61.2,-91 44.7,115 m 483.4,-133 -7.2,127 m -37.4,-133 87.7,4 m -211.3,1 -0.9,126 m -43.7,-132 87.7,4 m -292.7,-7 -0.3,132 c 78.8,11 70.2,-77 3.5,-65 68.6,-2 60.7,-73 -3.2,-67 z m 112.6,14 1.6,119" class="whiteScriptLean" id='Akrabim' /&gt;</v>
      </c>
      <c r="B33" t="str">
        <f>IF(Main!B33&lt;&gt;0,"&lt;text "&amp;Main!L33&amp;" "&amp;Main!M33&amp;" id='geo"&amp;Main!K33&amp;"'&gt;"&amp;Main!B33&amp;"&lt;/text&gt;","")</f>
        <v>&lt;text x='3732' y='15009' id='geoAkrabim'&gt;Akrabim&lt;/text&gt;</v>
      </c>
      <c r="C33" t="str">
        <f>IF(Main!D33&lt;&gt;0,"&lt;text "&amp;Main!N33&amp;" "&amp;Main!O33&amp;" id='geo"&amp;Main!K33&amp;"'&gt;"&amp;Main!D33&amp;"&lt;/text&gt;","")</f>
        <v>&lt;text x='8322' y='15332' id='geoAkrabim'&gt;Akrabim, now Akrabittine&lt;/text&gt;</v>
      </c>
      <c r="D33" t="str">
        <f>IF(Main!P33&lt;&gt;0,"&lt;use xlink:href='#spotlight' x='"&amp;Main!P33&amp;"' y='"&amp;Main!Q33&amp;"' id='"&amp;Main!K33&amp;"' /&gt;","")</f>
        <v>&lt;use xlink:href='#spotlight' x='4567' y='15144' id='Akrabim' /&gt;</v>
      </c>
      <c r="F33" t="str">
        <f>"&lt;tr&gt;&lt;td&gt;"&amp;Main!A33&amp;"&lt;/td&gt;"</f>
        <v>&lt;tr&gt;&lt;td&gt;32&lt;/td&gt;</v>
      </c>
      <c r="G33" t="str">
        <f>"&lt;td&gt;&lt;a href='..\..\mm.svg#"&amp;Main!K33&amp;"'&gt;"&amp;Main!B33&amp;"&lt;/a&gt;&lt;/td&gt;"</f>
        <v>&lt;td&gt;&lt;a href='..\..\mm.svg#Akrabim'&gt;Akrabim&lt;/a&gt;&lt;/td&gt;</v>
      </c>
      <c r="H33" t="str">
        <f>"&lt;td lang='gk'&gt;"&amp;Main!C33&amp;"&lt;/td&gt;"</f>
        <v>&lt;td lang='gk'&gt;&lt;span class='lcm'&gt;Ακρ&lt;/span&gt;αβιμ ἡ νῦν &lt;span class='lcm'&gt;Ακ&lt;/span&gt;ραβιττ&lt;span class='lcm'&gt;ι&lt;/span&gt;ν&lt;span class='lcm'&gt;η&lt;/span&gt;&lt;/td&gt;</v>
      </c>
      <c r="I33" t="str">
        <f>"&lt;td&gt;"&amp;Main!D33&amp;"&lt;/td&gt;"</f>
        <v>&lt;td&gt;Akrabim, now Akrabittine&lt;/td&gt;</v>
      </c>
      <c r="J33" t="str">
        <f>"&lt;td align='right'&gt;"&amp;Main!E33&amp;"&lt;/td&gt;"</f>
        <v>&lt;td align='right'&gt;31&lt;/td&gt;</v>
      </c>
      <c r="K33" t="str">
        <f>"&lt;td align='right'&gt;"&amp;Main!F33&amp;"&lt;/td&gt;"</f>
        <v>&lt;td align='right'&gt;30&lt;/td&gt;</v>
      </c>
      <c r="L33" t="str">
        <f>"&lt;td align='right'&gt;"&amp;Main!G33&amp;"&lt;/td&gt;"</f>
        <v>&lt;td align='right'&gt;33&lt;/td&gt;</v>
      </c>
      <c r="M33" t="str">
        <f>"&lt;td align='right'&gt;"&amp;Main!H33&amp;"&lt;/td&gt;"</f>
        <v>&lt;td align='right'&gt;30&lt;/td&gt;</v>
      </c>
      <c r="N33" t="str">
        <f>"&lt;td&gt;"&amp;Main!I33&amp;"&lt;/td&gt;&lt;/tr&gt;"</f>
        <v>&lt;td&gt;&lt;/td&gt;&lt;/tr&gt;</v>
      </c>
    </row>
    <row r="34" spans="1:14">
      <c r="A34" t="str">
        <f>"&lt;path "&amp;Main!R34&amp;" "&amp;Main!S34&amp;" id='"&amp;Main!K34&amp;"' /&gt;"</f>
        <v>&lt;path d="m 5506.3,14784 3.1,64 m -36,-61 c -34.6,8 -27.6,65 -1.5,68 m 348.2,-65 h 34.2 m -1.8,-40 c -41.7,10 -34.6,83 19,103 m 73.9,-9 -2.3,-110 76.6,109 -3.7,-112 m 91.7,101 c -41.7,-4 -55.2,-83 3.9,-101 36.6,7 44.3,94 -3.9,101 z m 135.3,-39 -61.5,28 34.1,-114 56.3,105 m 51.8,-118 13.9,117 m 59.5,-10 -12.9,-113 99.2,90 -15.8,-100 m -17.1,182 c -50.3,16 -28,92 8.1,96 m -115.2,20 c -33.2,-4 -44,-79 3.1,-96 31.1,7 59.1,95 -3.1,96 z m -91.7,-70 4.8,71 m -40.8,-75 75.1,-8 m -202.6,13 c -65.8,37 -22.5,127 27.4,68 52.4,67 94.5,-24 45.7,-58 m -193.2,7 -0.3,96 c 69.8,8 62.2,-56 3.2,-48 60.7,-1 53.7,-52 -2.9,-48 z m -71,5 1.8,84 m -42.2,-71 -35.1,31 29.3,36 m -37,-70 -0.6,76 m -117.6,-36 h 57.1 m -1.1,44 -1.6,-103 m -57,1 v 103 m -75.3,-168 -44.4,-92 -35.2,95 m 138,-102 c -62.1,42 -10.4,138 36.8,72 49.4,76 87.6,-21 41.6,-59" class="whiteScriptLean" id='Selo' /&gt;</v>
      </c>
      <c r="B34" t="str">
        <f>IF(Main!B34&lt;&gt;0,"&lt;text "&amp;Main!L34&amp;" "&amp;Main!M34&amp;" id='geo"&amp;Main!K34&amp;"'&gt;"&amp;Main!B34&amp;"&lt;/text&gt;","")</f>
        <v>&lt;text x='5574' y='14819' id='geoSelo'&gt;Selo&lt;/text&gt;</v>
      </c>
      <c r="C34" t="str">
        <f>IF(Main!D34&lt;&gt;0,"&lt;text "&amp;Main!N34&amp;" "&amp;Main!O34&amp;" id='geo"&amp;Main!K34&amp;"'&gt;"&amp;Main!D34&amp;"&lt;/text&gt;","")</f>
        <v>&lt;text x='5680' y='15000' id='geoSelo'&gt;Selo, where the ark stayed&lt;/text&gt;</v>
      </c>
      <c r="D34" t="str">
        <f>IF(Main!P34&lt;&gt;0,"&lt;use xlink:href='#spotlight' x='"&amp;Main!P34&amp;"' y='"&amp;Main!Q34&amp;"' id='"&amp;Main!K34&amp;"' /&gt;","")</f>
        <v>&lt;use xlink:href='#spotlight' x='5680' y='15000' id='Selo' /&gt;</v>
      </c>
      <c r="F34" t="str">
        <f>"&lt;tr&gt;&lt;td&gt;"&amp;Main!A34&amp;"&lt;/td&gt;"</f>
        <v>&lt;tr&gt;&lt;td&gt;33&lt;/td&gt;</v>
      </c>
      <c r="G34" t="str">
        <f>"&lt;td&gt;&lt;a href='..\..\mm.svg#"&amp;Main!K34&amp;"'&gt;"&amp;Main!B34&amp;"&lt;/a&gt;&lt;/td&gt;"</f>
        <v>&lt;td&gt;&lt;a href='..\..\mm.svg#Selo'&gt;Selo&lt;/a&gt;&lt;/td&gt;</v>
      </c>
      <c r="H34" t="str">
        <f>"&lt;td lang='gk'&gt;"&amp;Main!C34&amp;"&lt;/td&gt;"</f>
        <v>&lt;td lang='gk'&gt;Σηλω ἔν(θ)α ἷν ἡ κιβωτός&lt;/td&gt;</v>
      </c>
      <c r="I34" t="str">
        <f>"&lt;td&gt;"&amp;Main!D34&amp;"&lt;/td&gt;"</f>
        <v>&lt;td&gt;Selo, where the ark stayed&lt;/td&gt;</v>
      </c>
      <c r="J34" t="str">
        <f>"&lt;td align='right'&gt;"&amp;Main!E34&amp;"&lt;/td&gt;"</f>
        <v>&lt;td align='right'&gt;32&lt;/td&gt;</v>
      </c>
      <c r="K34" t="str">
        <f>"&lt;td align='right'&gt;"&amp;Main!F34&amp;"&lt;/td&gt;"</f>
        <v>&lt;td align='right'&gt;31&lt;/td&gt;</v>
      </c>
      <c r="L34" t="str">
        <f>"&lt;td align='right'&gt;"&amp;Main!G34&amp;"&lt;/td&gt;"</f>
        <v>&lt;td align='right'&gt;34&lt;/td&gt;</v>
      </c>
      <c r="M34" t="str">
        <f>"&lt;td align='right'&gt;"&amp;Main!H34&amp;"&lt;/td&gt;"</f>
        <v>&lt;td align='right'&gt;31&lt;/td&gt;</v>
      </c>
      <c r="N34" t="str">
        <f>"&lt;td&gt;"&amp;Main!I34&amp;"&lt;/td&gt;&lt;/tr&gt;"</f>
        <v>&lt;td&gt;&lt;/td&gt;&lt;/tr&gt;</v>
      </c>
    </row>
    <row r="35" spans="1:14">
      <c r="A35" t="str">
        <f>"&lt;path "&amp;Main!R35&amp;" "&amp;Main!S35&amp;" id='"&amp;Main!K35&amp;"' /&gt;"</f>
        <v>&lt;path d="m 4903.9,15633 104.8,139 -5.1,-142 m 80.3,73 c 3,0 34.5,3 34.5,3 m 2.2,-70 c -47.4,3 -79.3,121 -0.2,129 m 965.3,-159 c -77.7,-3 -60.9,169 19.1,106 m -197.2,-96 -3.1,139 m -61.1,-1 -69.5,-132 -85.1,125 m -93.2,12 c -48.5,-7 -64.3,-117 4.5,-140 42.6,10 51.7,128 -4.5,140 z m -291.2,-40 -69.5,34 29.9,-126 65.4,121 m 30.1,-124 138.2,-5 m -99.9,4 -3.7,139 m 77,-137 -3.8,132" class="blackScript" id='Neapolis' /&gt;</v>
      </c>
      <c r="B35" t="str">
        <f>IF(Main!B35&lt;&gt;0,"&lt;text "&amp;Main!L35&amp;" "&amp;Main!M35&amp;" id='geo"&amp;Main!K35&amp;"'&gt;"&amp;Main!B35&amp;"&lt;/text&gt;","")</f>
        <v>&lt;text x='4456' y='16700' id='geoNeapolis'&gt;Nablus&lt;/text&gt;</v>
      </c>
      <c r="C35" t="str">
        <f>IF(Main!D35&lt;&gt;0,"&lt;text "&amp;Main!N35&amp;" "&amp;Main!O35&amp;" id='geo"&amp;Main!K35&amp;"'&gt;"&amp;Main!D35&amp;"&lt;/text&gt;","")</f>
        <v>&lt;text x='3756' y='15821' id='geoNeapolis'&gt;Neapolis&lt;/text&gt;</v>
      </c>
      <c r="D35" t="str">
        <f>IF(Main!P35&lt;&gt;0,"&lt;use xlink:href='#spotlight' x='"&amp;Main!P35&amp;"' y='"&amp;Main!Q35&amp;"' id='"&amp;Main!K35&amp;"' /&gt;","")</f>
        <v>&lt;use xlink:href='#spotlight' x='5457' y='16638' id='Neapolis' /&gt;</v>
      </c>
      <c r="F35" t="str">
        <f>"&lt;tr&gt;&lt;td&gt;"&amp;Main!A35&amp;"&lt;/td&gt;"</f>
        <v>&lt;tr&gt;&lt;td&gt;34&lt;/td&gt;</v>
      </c>
      <c r="G35" t="str">
        <f>"&lt;td&gt;&lt;a href='..\..\mm.svg#"&amp;Main!K35&amp;"'&gt;"&amp;Main!B35&amp;"&lt;/a&gt;&lt;/td&gt;"</f>
        <v>&lt;td&gt;&lt;a href='..\..\mm.svg#Neapolis'&gt;Nablus&lt;/a&gt;&lt;/td&gt;</v>
      </c>
      <c r="H35" t="str">
        <f>"&lt;td lang='gk'&gt;"&amp;Main!C35&amp;"&lt;/td&gt;"</f>
        <v>&lt;td lang='gk'&gt;Νεάπολις&lt;/td&gt;</v>
      </c>
      <c r="I35" t="str">
        <f>"&lt;td&gt;"&amp;Main!D35&amp;"&lt;/td&gt;"</f>
        <v>&lt;td&gt;Neapolis&lt;/td&gt;</v>
      </c>
      <c r="J35" t="str">
        <f>"&lt;td align='right'&gt;"&amp;Main!E35&amp;"&lt;/td&gt;"</f>
        <v>&lt;td align='right'&gt;33&lt;/td&gt;</v>
      </c>
      <c r="K35" t="str">
        <f>"&lt;td align='right'&gt;"&amp;Main!F35&amp;"&lt;/td&gt;"</f>
        <v>&lt;td align='right'&gt;32&lt;/td&gt;</v>
      </c>
      <c r="L35" t="str">
        <f>"&lt;td align='right'&gt;"&amp;Main!G35&amp;"&lt;/td&gt;"</f>
        <v>&lt;td align='right'&gt;35&lt;/td&gt;</v>
      </c>
      <c r="M35" t="str">
        <f>"&lt;td align='right'&gt;"&amp;Main!H35&amp;"&lt;/td&gt;"</f>
        <v>&lt;td align='right'&gt;32&lt;/td&gt;</v>
      </c>
      <c r="N35" t="str">
        <f>"&lt;td&gt;"&amp;Main!I35&amp;"&lt;/td&gt;&lt;/tr&gt;"</f>
        <v>&lt;td&gt;&lt;/td&gt;&lt;/tr&gt;</v>
      </c>
    </row>
    <row r="36" spans="1:14">
      <c r="A36" t="str">
        <f>"&lt;path "&amp;Main!R36&amp;" "&amp;Main!S36&amp;" id='"&amp;Main!K36&amp;"' /&gt;"</f>
        <v>&lt;path d="m 5702.9,17922 2.2,-93 m 79.6,401 4.1,-176 167.3,171 2.2,-175 m 27.7,-220 c 60.2,246 -65.6,184 -99.9,101 -30.5,88 -156.2,141 -88.8,-101" class="blackScript" id='Dothaim' /&gt;</v>
      </c>
      <c r="B36" t="str">
        <f>IF(Main!B36&lt;&gt;0,"&lt;text "&amp;Main!L36&amp;" "&amp;Main!M36&amp;" id='geo"&amp;Main!K36&amp;"'&gt;"&amp;Main!B36&amp;"&lt;/text&gt;","")</f>
        <v>&lt;text x='4647' y='18151' id='geoDothaim'&gt;Dothaim&lt;/text&gt;</v>
      </c>
      <c r="C36" t="str">
        <f>IF(Main!D36&lt;&gt;0,"&lt;text "&amp;Main!N36&amp;" "&amp;Main!O36&amp;" id='geo"&amp;Main!K36&amp;"'&gt;"&amp;Main!D36&amp;"&lt;/text&gt;","")</f>
        <v>&lt;text x='4940' y='18294' id='geoDothaim'&gt;Dothaim, where Joseph found his brothers pasturing [Gen. 37:17]&lt;/text&gt;</v>
      </c>
      <c r="D36" t="str">
        <f>IF(Main!P36&lt;&gt;0,"&lt;use xlink:href='#spotlight' x='"&amp;Main!P36&amp;"' y='"&amp;Main!Q36&amp;"' id='"&amp;Main!K36&amp;"' /&gt;","")</f>
        <v>&lt;use xlink:href='#spotlight' x='4940' y='18294' id='Dothaim' /&gt;</v>
      </c>
      <c r="F36" t="str">
        <f>"&lt;tr&gt;&lt;td&gt;"&amp;Main!A36&amp;"&lt;/td&gt;"</f>
        <v>&lt;tr&gt;&lt;td&gt;35&lt;/td&gt;</v>
      </c>
      <c r="G36" t="str">
        <f>"&lt;td&gt;&lt;a href='..\..\mm.svg#"&amp;Main!K36&amp;"'&gt;"&amp;Main!B36&amp;"&lt;/a&gt;&lt;/td&gt;"</f>
        <v>&lt;td&gt;&lt;a href='..\..\mm.svg#Dothaim'&gt;Dothaim&lt;/a&gt;&lt;/td&gt;</v>
      </c>
      <c r="H36" t="str">
        <f>"&lt;td lang='gk'&gt;"&amp;Main!C36&amp;"&lt;/td&gt;"</f>
        <v>&lt;td lang='gk'&gt;&lt;span class='lcm'&gt;Δωθαειμ, ἔνθα εὗρεν&lt;/span&gt; Ἰω&lt;span class='lcm'&gt;σὴφ τοὺς ἀδελφοὺς νέμο&lt;/span&gt;ν&lt;span class='lcm'&gt;τας&lt;/span&gt;&lt;/td&gt;</v>
      </c>
      <c r="I36" t="str">
        <f>"&lt;td&gt;"&amp;Main!D36&amp;"&lt;/td&gt;"</f>
        <v>&lt;td&gt;Dothaim, where Joseph found his brothers pasturing [Gen. 37:17]&lt;/td&gt;</v>
      </c>
      <c r="J36" t="str">
        <f>"&lt;td align='right'&gt;"&amp;Main!E36&amp;"&lt;/td&gt;"</f>
        <v>&lt;td align='right'&gt;34&lt;/td&gt;</v>
      </c>
      <c r="K36" t="str">
        <f>"&lt;td align='right'&gt;"&amp;Main!F36&amp;"&lt;/td&gt;"</f>
        <v>&lt;td align='right'&gt;x&lt;/td&gt;</v>
      </c>
      <c r="L36" t="str">
        <f>"&lt;td align='right'&gt;"&amp;Main!G36&amp;"&lt;/td&gt;"</f>
        <v>&lt;td align='right'&gt;36&lt;/td&gt;</v>
      </c>
      <c r="M36" t="str">
        <f>"&lt;td align='right'&gt;"&amp;Main!H36&amp;"&lt;/td&gt;"</f>
        <v>&lt;td align='right'&gt;38&lt;/td&gt;</v>
      </c>
      <c r="N36" t="str">
        <f>"&lt;td&gt;"&amp;Main!I36&amp;"&lt;/td&gt;&lt;/tr&gt;"</f>
        <v>&lt;td&gt;Donner 1967, 25&lt;/td&gt;&lt;/tr&gt;</v>
      </c>
    </row>
    <row r="37" spans="1:14">
      <c r="A37" t="str">
        <f>"&lt;path "&amp;Main!R37&amp;" "&amp;Main!S37&amp;" id='"&amp;Main!K37&amp;"' /&gt;"</f>
        <v>&lt;path d="m 6621.8,18697 -6.3,7 m 158.3,53 -1.3,-309 -154.5,185 -116,-190 -8.8,311 m -222.6,-332 0.7,321 m -326.6,-309 162.8,326 m -69.3,-96 -147,78 83.1,-230" class="redScriptBig" id='Ephraims' /&gt;</v>
      </c>
      <c r="B37" t="str">
        <f>IF(Main!B37&lt;&gt;0,"&lt;text "&amp;Main!L37&amp;" "&amp;Main!M37&amp;" id='geo"&amp;Main!K37&amp;"'&gt;"&amp;Main!B37&amp;"&lt;/text&gt;","")</f>
        <v>&lt;text x='5941' y='18136' id='geoEphraims'&gt;(region)&lt;/text&gt;</v>
      </c>
      <c r="C37" t="str">
        <f>IF(Main!D37&lt;&gt;0,"&lt;text "&amp;Main!N37&amp;" "&amp;Main!O37&amp;" id='geo"&amp;Main!K37&amp;"'&gt;"&amp;Main!D37&amp;"&lt;/text&gt;","")</f>
        <v>&lt;text x='4553' y='18652' id='geoEphraims'&gt;Ephraim's Allotment&lt;/text&gt;</v>
      </c>
      <c r="D37" t="str">
        <f>IF(Main!P37&lt;&gt;0,"&lt;use xlink:href='#spotlight' x='"&amp;Main!P37&amp;"' y='"&amp;Main!Q37&amp;"' id='"&amp;Main!K37&amp;"' /&gt;","")</f>
        <v/>
      </c>
      <c r="F37" t="str">
        <f>"&lt;tr&gt;&lt;td&gt;"&amp;Main!A37&amp;"&lt;/td&gt;"</f>
        <v>&lt;tr&gt;&lt;td&gt;36&lt;/td&gt;</v>
      </c>
      <c r="G37" t="str">
        <f>"&lt;td&gt;&lt;a href='..\..\mm.svg#"&amp;Main!K37&amp;"'&gt;"&amp;Main!B37&amp;"&lt;/a&gt;&lt;/td&gt;"</f>
        <v>&lt;td&gt;&lt;a href='..\..\mm.svg#Ephraims'&gt;(region)&lt;/a&gt;&lt;/td&gt;</v>
      </c>
      <c r="H37" t="str">
        <f>"&lt;td lang='gk'&gt;"&amp;Main!C37&amp;"&lt;/td&gt;"</f>
        <v>&lt;td lang='gk'&gt;&lt;span class='lcm'&gt;Κλῆρος Εφρ&lt;/span&gt;αιμ&lt;/td&gt;</v>
      </c>
      <c r="I37" t="str">
        <f>"&lt;td&gt;"&amp;Main!D37&amp;"&lt;/td&gt;"</f>
        <v>&lt;td&gt;Ephraim's Allotment&lt;/td&gt;</v>
      </c>
      <c r="J37" t="str">
        <f>"&lt;td align='right'&gt;"&amp;Main!E37&amp;"&lt;/td&gt;"</f>
        <v>&lt;td align='right'&gt;35&lt;/td&gt;</v>
      </c>
      <c r="K37" t="str">
        <f>"&lt;td align='right'&gt;"&amp;Main!F37&amp;"&lt;/td&gt;"</f>
        <v>&lt;td align='right'&gt;38&lt;/td&gt;</v>
      </c>
      <c r="L37" t="str">
        <f>"&lt;td align='right'&gt;"&amp;Main!G37&amp;"&lt;/td&gt;"</f>
        <v>&lt;td align='right'&gt;37&lt;/td&gt;</v>
      </c>
      <c r="M37" t="str">
        <f>"&lt;td align='right'&gt;"&amp;Main!H37&amp;"&lt;/td&gt;"</f>
        <v>&lt;td align='right'&gt;39&lt;/td&gt;</v>
      </c>
      <c r="N37" t="str">
        <f>"&lt;td&gt;"&amp;Main!I37&amp;"&lt;/td&gt;&lt;/tr&gt;"</f>
        <v>&lt;td&gt;&lt;/td&gt;&lt;/tr&gt;</v>
      </c>
    </row>
    <row r="38" spans="1:14">
      <c r="A38" t="str">
        <f>"&lt;path "&amp;Main!R38&amp;" "&amp;Main!S38&amp;" id='"&amp;Main!K38&amp;"' /&gt;"</f>
        <v>&lt;path d="m 7196,15600 h 33.3 m 0.3,62 -1.5,-108 m -33.4,21 v 49 m -355.7,-60 74.6,95 m -68,2 70.5,-105 m 500.4,217 58.3,-10 m -81.6,28 71.9,-95 25.6,100 m -179.2,-36 c 81.9,-5 40.1,-70 1,-54 l -2.2,92 m -160,-80 c -48.5,48 33.2,113 49.2,39 38,87 89.7,-4 45.2,-51 m 338.2,-63 -9.5,-91 97,91 -4.5,-97 m -216.4,10 32,39 36.2,-41 m -42.9,94 4.4,-57 m -168.9,68 -2,-106 79.7,105 -0.3,-109 m -279.5,69 c 72.8,-16 46.9,-78 2.1,-66 l -3.5,109 m -53.2,-20 -82.1,18 52.4,-97 42.7,93 m -92.1,64 80.1,88 m -73.4,-6 76,-90" class="blackScript" id='Sychar' /&gt;</v>
      </c>
      <c r="B38" t="str">
        <f>IF(Main!B38&lt;&gt;0,"&lt;text "&amp;Main!L38&amp;" "&amp;Main!M38&amp;" id='geo"&amp;Main!K38&amp;"'&gt;"&amp;Main!B38&amp;"&lt;/text&gt;","")</f>
        <v>&lt;text x='6167' y='15773' id='geoSychar'&gt;Sychar&lt;/text&gt;</v>
      </c>
      <c r="C38" t="str">
        <f>IF(Main!D38&lt;&gt;0,"&lt;text "&amp;Main!N38&amp;" "&amp;Main!O38&amp;" id='geo"&amp;Main!K38&amp;"'&gt;"&amp;Main!D38&amp;"&lt;/text&gt;","")</f>
        <v>&lt;text x='6097' y='15499' id='geoSychar'&gt;Sychar which is now Sycchora&lt;/text&gt;</v>
      </c>
      <c r="D38" t="str">
        <f>IF(Main!P38&lt;&gt;0,"&lt;use xlink:href='#spotlight' x='"&amp;Main!P38&amp;"' y='"&amp;Main!Q38&amp;"' id='"&amp;Main!K38&amp;"' /&gt;","")</f>
        <v>&lt;use xlink:href='#spotlight' x='6912' y='15754' id='Sychar' /&gt;</v>
      </c>
      <c r="F38" t="str">
        <f>"&lt;tr&gt;&lt;td&gt;"&amp;Main!A38&amp;"&lt;/td&gt;"</f>
        <v>&lt;tr&gt;&lt;td&gt;37&lt;/td&gt;</v>
      </c>
      <c r="G38" t="str">
        <f>"&lt;td&gt;&lt;a href='..\..\mm.svg#"&amp;Main!K38&amp;"'&gt;"&amp;Main!B38&amp;"&lt;/a&gt;&lt;/td&gt;"</f>
        <v>&lt;td&gt;&lt;a href='..\..\mm.svg#Sychar'&gt;Sychar&lt;/a&gt;&lt;/td&gt;</v>
      </c>
      <c r="H38" t="str">
        <f>"&lt;td lang='gk'&gt;"&amp;Main!C38&amp;"&lt;/td&gt;"</f>
        <v>&lt;td lang='gk'&gt;&lt;span class='lcm'&gt;Συ&lt;/span&gt;χαρ ἡ νῦν &lt;span class='lcm'&gt;Σ&lt;/span&gt;υχωρα&lt;/td&gt;</v>
      </c>
      <c r="I38" t="str">
        <f>"&lt;td&gt;"&amp;Main!D38&amp;"&lt;/td&gt;"</f>
        <v>&lt;td&gt;Sychar which is now Sycchora&lt;/td&gt;</v>
      </c>
      <c r="J38" t="str">
        <f>"&lt;td align='right'&gt;"&amp;Main!E38&amp;"&lt;/td&gt;"</f>
        <v>&lt;td align='right'&gt;36&lt;/td&gt;</v>
      </c>
      <c r="K38" t="str">
        <f>"&lt;td align='right'&gt;"&amp;Main!F38&amp;"&lt;/td&gt;"</f>
        <v>&lt;td align='right'&gt;33&lt;/td&gt;</v>
      </c>
      <c r="L38" t="str">
        <f>"&lt;td align='right'&gt;"&amp;Main!G38&amp;"&lt;/td&gt;"</f>
        <v>&lt;td align='right'&gt;38&lt;/td&gt;</v>
      </c>
      <c r="M38" t="str">
        <f>"&lt;td align='right'&gt;"&amp;Main!H38&amp;"&lt;/td&gt;"</f>
        <v>&lt;td align='right'&gt;34&lt;/td&gt;</v>
      </c>
      <c r="N38" t="str">
        <f>"&lt;td&gt;"&amp;Main!I38&amp;"&lt;/td&gt;&lt;/tr&gt;"</f>
        <v>&lt;td&gt;&lt;/td&gt;&lt;/tr&gt;</v>
      </c>
    </row>
    <row r="39" spans="1:14">
      <c r="A39" t="str">
        <f>"&lt;path "&amp;Main!R39&amp;" "&amp;Main!S39&amp;" id='"&amp;Main!K39&amp;"' /&gt;"</f>
        <v>&lt;path d="m 6898.1,16349 1.4,79 m 73.2,-78 c -1.9,66 -3.1,118 51.6,45 63.5,58 67.6,39 56.1,-37 m 428.6,44 c -1.4,-32 -87.8,-33 -87.8,1 0.7,42 87.8,41 87.8,-1 z m -42.5,-63 -1.4,129 m -201.2,-82 89.3,-3 m 5.4,55 -6.8,-110 m -85.9,17 -0.8,105 m -80.7,-106 c -68.2,7 -61,84 5.7,81 m 18.5,-236 7.7,93 m -47.9,-96 79.1,2 m -296.5,4 2.1,79 m -40.4,-81 h 76.9 m 90.1,101 c -37.1,-3 -49.2,-86 3.4,-104 32.6,7 39.5,97 -3.4,104 z m 253.9,-14 c -45.1,-3 -59.7,-76 4.1,-92 39.6,7 48,85 -4.1,92 z m 81,-82 52.4,40 37.5,-47 m -36.6,97 0.4,-48" class="blackScript" id='Josephs' /&gt;</v>
      </c>
      <c r="B39" t="str">
        <f>IF(Main!B39&lt;&gt;0,"&lt;text "&amp;Main!L39&amp;" "&amp;Main!M39&amp;" id='geo"&amp;Main!K39&amp;"'&gt;"&amp;Main!B39&amp;"&lt;/text&gt;","")</f>
        <v>&lt;text x='6138' y='16003' id='geoJosephs'&gt;Joseph's&lt;/text&gt;</v>
      </c>
      <c r="C39" t="str">
        <f>IF(Main!D39&lt;&gt;0,"&lt;text "&amp;Main!N39&amp;" "&amp;Main!O39&amp;" id='geo"&amp;Main!K39&amp;"'&gt;"&amp;Main!D39&amp;"&lt;/text&gt;","")</f>
        <v>&lt;text x='6363' y='16369' id='geoJosephs'&gt;The (tomb) of Joseph&lt;/text&gt;</v>
      </c>
      <c r="D39" t="str">
        <f>IF(Main!P39&lt;&gt;0,"&lt;use xlink:href='#spotlight' x='"&amp;Main!P39&amp;"' y='"&amp;Main!Q39&amp;"' id='"&amp;Main!K39&amp;"' /&gt;","")</f>
        <v>&lt;use xlink:href='#spotlight' x='6864' y='16214' id='Josephs' /&gt;</v>
      </c>
      <c r="F39" t="str">
        <f>"&lt;tr&gt;&lt;td&gt;"&amp;Main!A39&amp;"&lt;/td&gt;"</f>
        <v>&lt;tr&gt;&lt;td&gt;38&lt;/td&gt;</v>
      </c>
      <c r="G39" t="str">
        <f>"&lt;td&gt;&lt;a href='..\..\mm.svg#"&amp;Main!K39&amp;"'&gt;"&amp;Main!B39&amp;"&lt;/a&gt;&lt;/td&gt;"</f>
        <v>&lt;td&gt;&lt;a href='..\..\mm.svg#Josephs'&gt;Joseph's&lt;/a&gt;&lt;/td&gt;</v>
      </c>
      <c r="H39" t="str">
        <f>"&lt;td lang='gk'&gt;"&amp;Main!C39&amp;"&lt;/td&gt;"</f>
        <v>&lt;td lang='gk'&gt;Τὸ τοῦ Ἰωσήφ&lt;/td&gt;</v>
      </c>
      <c r="I39" t="str">
        <f>"&lt;td&gt;"&amp;Main!D39&amp;"&lt;/td&gt;"</f>
        <v>&lt;td&gt;The (tomb) of Joseph&lt;/td&gt;</v>
      </c>
      <c r="J39" t="str">
        <f>"&lt;td align='right'&gt;"&amp;Main!E39&amp;"&lt;/td&gt;"</f>
        <v>&lt;td align='right'&gt;37&lt;/td&gt;</v>
      </c>
      <c r="K39" t="str">
        <f>"&lt;td align='right'&gt;"&amp;Main!F39&amp;"&lt;/td&gt;"</f>
        <v>&lt;td align='right'&gt;34&lt;/td&gt;</v>
      </c>
      <c r="L39" t="str">
        <f>"&lt;td align='right'&gt;"&amp;Main!G39&amp;"&lt;/td&gt;"</f>
        <v>&lt;td align='right'&gt;39&lt;/td&gt;</v>
      </c>
      <c r="M39" t="str">
        <f>"&lt;td align='right'&gt;"&amp;Main!H39&amp;"&lt;/td&gt;"</f>
        <v>&lt;td align='right'&gt;35&lt;/td&gt;</v>
      </c>
      <c r="N39" t="str">
        <f>"&lt;td&gt;"&amp;Main!I39&amp;"&lt;/td&gt;&lt;/tr&gt;"</f>
        <v>&lt;td&gt;&lt;/td&gt;&lt;/tr&gt;</v>
      </c>
    </row>
    <row r="40" spans="1:14">
      <c r="A40" t="str">
        <f>"&lt;path "&amp;Main!R40&amp;" "&amp;Main!S40&amp;" id='"&amp;Main!K40&amp;"' /&gt;"</f>
        <v>&lt;path d="m 8171.6,15821 23.1,32 22.2,-31 m -26.4,80 3.5,-46 m -123.8,-37 c -53.8,24 -32.6,77 8,76 m 165.3,186 7.9,-117 -37.2,64 -41.8,-74 -7.3,114 m -107.6,-57 c 2,0 43.2,8 43.2,8 m 8.8,-55 c -67.5,11 -68.2,89 -7.5,110 m -147.3,-117 55.3,111 m -51.4,8 57.2,-117 m 241.3,506 -1.9,-143 -35.9,78 -37.1,-78 -0.6,144 m -142.8,-83 h 87.6 m 0.8,85 -2.6,-148 m -89.4,7 v 143 m -69.4,1 -48.1,-147 -23.4,142 m -109.7,-46 44.3,5 m -55.1,34 26.6,-132 42.8,131 m -115.1,-136 c -83.5,43 -64.1,117 -2.9,131 m 623.8,-221 -71.9,22 55.1,-97 37.6,98 m -125.7,-1 -5.2,-97 -46.8,50 -41,-49 -0.7,94 m -73,-83 -1.5,95 m -57.1,-85 -33.7,44 30.7,33 m -41.5,-84 -6.9,106 m -54.9,-107 1.6,100 m -48.6,-104 c -72.1,19 -68.9,89 -3.2,106 m -88.1,-84 -27.2,38 c 16.9,30 32.7,40 24.3,76 m -45.7,-137 5.9,115 m -136.3,-67 h 68.2 m 0.7,75 6.5,-122 m -78.1,7 v 116 m 37.4,73 -33.7,54 c 16.4,20 28.3,12 49.2,59 m -60.2,-130 6.4,111" class="blackScript" id='Sichem' /&gt;</v>
      </c>
      <c r="B40" t="str">
        <f>IF(Main!B40&lt;&gt;0,"&lt;text "&amp;Main!L40&amp;" "&amp;Main!M40&amp;" id='geo"&amp;Main!K40&amp;"'&gt;"&amp;Main!B40&amp;"&lt;/text&gt;","")</f>
        <v>&lt;text x='7168' y='15663' id='geoSichem'&gt;Sychem&lt;/text&gt;</v>
      </c>
      <c r="C40" t="str">
        <f>IF(Main!D40&lt;&gt;0,"&lt;text "&amp;Main!N40&amp;" "&amp;Main!O40&amp;" id='geo"&amp;Main!K40&amp;"'&gt;"&amp;Main!D40&amp;"&lt;/text&gt;","")</f>
        <v>&lt;text x='7403' y='16145' id='geoSichem'&gt;Sychem also Sikima and Salim&lt;/text&gt;</v>
      </c>
      <c r="D40" t="str">
        <f>IF(Main!P40&lt;&gt;0,"&lt;use xlink:href='#spotlight' x='"&amp;Main!P40&amp;"' y='"&amp;Main!Q40&amp;"' id='"&amp;Main!K40&amp;"' /&gt;","")</f>
        <v>&lt;use xlink:href='#spotlight' x='7432' y='15815' id='Sichem' /&gt;</v>
      </c>
      <c r="F40" t="str">
        <f>"&lt;tr&gt;&lt;td&gt;"&amp;Main!A40&amp;"&lt;/td&gt;"</f>
        <v>&lt;tr&gt;&lt;td&gt;39&lt;/td&gt;</v>
      </c>
      <c r="G40" t="str">
        <f>"&lt;td&gt;&lt;a href='..\..\mm.svg#"&amp;Main!K40&amp;"'&gt;"&amp;Main!B40&amp;"&lt;/a&gt;&lt;/td&gt;"</f>
        <v>&lt;td&gt;&lt;a href='..\..\mm.svg#Sichem'&gt;Sychem&lt;/a&gt;&lt;/td&gt;</v>
      </c>
      <c r="H40" t="str">
        <f>"&lt;td lang='gk'&gt;"&amp;Main!C40&amp;"&lt;/td&gt;"</f>
        <v>&lt;td lang='gk'&gt;Συχέμ ἡ κ(αὶ) Σίκιμα κ(αὶ) Σαλημ&lt;/td&gt;</v>
      </c>
      <c r="I40" t="str">
        <f>"&lt;td&gt;"&amp;Main!D40&amp;"&lt;/td&gt;"</f>
        <v>&lt;td&gt;Sychem also Sikima and Salim&lt;/td&gt;</v>
      </c>
      <c r="J40" t="str">
        <f>"&lt;td align='right'&gt;"&amp;Main!E40&amp;"&lt;/td&gt;"</f>
        <v>&lt;td align='right'&gt;38&lt;/td&gt;</v>
      </c>
      <c r="K40" t="str">
        <f>"&lt;td align='right'&gt;"&amp;Main!F40&amp;"&lt;/td&gt;"</f>
        <v>&lt;td align='right'&gt;34a&lt;/td&gt;</v>
      </c>
      <c r="L40" t="str">
        <f>"&lt;td align='right'&gt;"&amp;Main!G40&amp;"&lt;/td&gt;"</f>
        <v>&lt;td align='right'&gt;40&lt;/td&gt;</v>
      </c>
      <c r="M40" t="str">
        <f>"&lt;td align='right'&gt;"&amp;Main!H40&amp;"&lt;/td&gt;"</f>
        <v>&lt;td align='right'&gt;36&lt;/td&gt;</v>
      </c>
      <c r="N40" t="str">
        <f>"&lt;td&gt;"&amp;Main!I40&amp;"&lt;/td&gt;&lt;/tr&gt;"</f>
        <v>&lt;td&gt;&lt;/td&gt;&lt;/tr&gt;</v>
      </c>
    </row>
    <row r="41" spans="1:14">
      <c r="A41" t="str">
        <f>"&lt;path "&amp;Main!R41&amp;" "&amp;Main!S41&amp;" id='"&amp;Main!K41&amp;"' /&gt;"</f>
        <v>&lt;path d="m 8299.4,15629 v 22 m 75.1,-7 h 31 m -79.6,-7 v 113 m 839.6,-259 v 27 m -969.6,-77 38.6,56 51.6,-63 m -54.3,134 0.4,-67 m 758.8,6 84.8,3 m 9.1,80 -2,-146 m -91.4,2 -3.1,146 m -59.8,-151 -71,-1 5.5,149 m -155,-89 h 91.1 m 0.9,83 -2.8,-144 m -92.8,4 3.1,143 m -189.6,-139 103.4,-3 m -75.5,6 -3.7,135 m 71.8,-134 -2.7,129 m -262.1,-82 h 103.7 m 1.1,82 -3.3,-141 m -102.6,-3 -3.1,145 m 504.9,123 c 76.7,-26 45.7,-64 -6.7,-60 l -5.6,115 c 29.3,2 93.9,-34 12.3,-55 z m -185.6,-49 c -42.8,49 11.4,167 50,48 34,112 126.3,27 62.5,-51 m -167.6,17 -40.7,28 33.5,45 m -49.2,-88 1.8,92 m -115.9,-20 63.8,6 m -79.3,12 53.1,-94 42.8,101 m -336.6,-116 36.4,49 47.2,-43 m -49.9,114 0.4,-67 m -116.5,57 c -44.4,-4 -58.7,-86 4.1,-104 38.9,7 47,96 -4.1,104 z m -129.1,-115 1.3,107 m -40.7,-111 88.4,5 m 112.1,-49 c -52.7,-5 -69.9,-118 4.9,-144 46.3,11 56.1,134 -4.9,144 z m -191.5,-155 130.8,4 m -97.6,2 -3.5,137 m 69.7,-136 -2.7,132 m -171.8,5 c -46.2,-4 -61.2,-117 4.1,-143 40.4,10 49,133 -4.1,143 z" class="blackScript" id='JacobWell' /&gt;</v>
      </c>
      <c r="B41" t="str">
        <f>IF(Main!B41&lt;&gt;0,"&lt;text "&amp;Main!L41&amp;" "&amp;Main!M41&amp;" id='geo"&amp;Main!K41&amp;"'&gt;"&amp;Main!B41&amp;"&lt;/text&gt;","")</f>
        <v>&lt;text x='7894' y='15597' id='geoJacobWell'&gt;Jacob's Well&lt;/text&gt;</v>
      </c>
      <c r="C41" t="str">
        <f>IF(Main!D41&lt;&gt;0,"&lt;text "&amp;Main!N41&amp;" "&amp;Main!O41&amp;" id='geo"&amp;Main!K41&amp;"'&gt;"&amp;Main!D41&amp;"&lt;/text&gt;","")</f>
        <v>&lt;text x='6363' y='16369' id='geoJacobWell'&gt;Here is Jacob's well&lt;/text&gt;</v>
      </c>
      <c r="D41" t="str">
        <f>IF(Main!P41&lt;&gt;0,"&lt;use xlink:href='#spotlight' x='"&amp;Main!P41&amp;"' y='"&amp;Main!Q41&amp;"' id='"&amp;Main!K41&amp;"' /&gt;","")</f>
        <v>&lt;use xlink:href='#spotlight' x='8092' y='15798' id='JacobWell' /&gt;</v>
      </c>
      <c r="F41" t="str">
        <f>"&lt;tr&gt;&lt;td&gt;"&amp;Main!A41&amp;"&lt;/td&gt;"</f>
        <v>&lt;tr&gt;&lt;td&gt;40&lt;/td&gt;</v>
      </c>
      <c r="G41" t="str">
        <f>"&lt;td&gt;&lt;a href='..\..\mm.svg#"&amp;Main!K41&amp;"'&gt;"&amp;Main!B41&amp;"&lt;/a&gt;&lt;/td&gt;"</f>
        <v>&lt;td&gt;&lt;a href='..\..\mm.svg#JacobWell'&gt;Jacob's Well&lt;/a&gt;&lt;/td&gt;</v>
      </c>
      <c r="H41" t="str">
        <f>"&lt;td lang='gk'&gt;"&amp;Main!C41&amp;"&lt;/td&gt;"</f>
        <v>&lt;td lang='gk'&gt;Ὅπου ἡ πηγὴ τοῦ Ἰακώβ &lt;/td&gt;</v>
      </c>
      <c r="I41" t="str">
        <f>"&lt;td&gt;"&amp;Main!D41&amp;"&lt;/td&gt;"</f>
        <v>&lt;td&gt;Here is Jacob's well&lt;/td&gt;</v>
      </c>
      <c r="J41" t="str">
        <f>"&lt;td align='right'&gt;"&amp;Main!E41&amp;"&lt;/td&gt;"</f>
        <v>&lt;td align='right'&gt;39&lt;/td&gt;</v>
      </c>
      <c r="K41" t="str">
        <f>"&lt;td align='right'&gt;"&amp;Main!F41&amp;"&lt;/td&gt;"</f>
        <v>&lt;td align='right'&gt;35&lt;/td&gt;</v>
      </c>
      <c r="L41" t="str">
        <f>"&lt;td align='right'&gt;"&amp;Main!G41&amp;"&lt;/td&gt;"</f>
        <v>&lt;td align='right'&gt;41&lt;/td&gt;</v>
      </c>
      <c r="M41" t="str">
        <f>"&lt;td align='right'&gt;"&amp;Main!H41&amp;"&lt;/td&gt;"</f>
        <v>&lt;td align='right'&gt;37&lt;/td&gt;</v>
      </c>
      <c r="N41" t="str">
        <f>"&lt;td&gt;"&amp;Main!I41&amp;"&lt;/td&gt;&lt;/tr&gt;"</f>
        <v>&lt;td&gt;&lt;/td&gt;&lt;/tr&gt;</v>
      </c>
    </row>
    <row r="42" spans="1:14">
      <c r="A42" t="str">
        <f>"&lt;path "&amp;Main!R42&amp;" "&amp;Main!S42&amp;" id='"&amp;Main!K42&amp;"' /&gt;"</f>
        <v>&lt;path d="m 8696.8,15145 -36.1,87 m 127.8,7 -115.7,-146 m -194.9,58 h 86.1 m 0.8,85 -2.5,-146 m -86,1 v 147 m -114.1,-143 -0.4,143 c 77.5,12 69,-83 3.5,-70 67.5,-2 59.7,-79 -3.1,-73 z m -210.5,-10 c -95,65 -32.6,216 39.5,117 75.6,113 136.3,-42 65.9,-98 m -201.2,-20 -66.5,3 2.4,136 m -118.7,-72 c 65.4,-24 44.6,-77 -9.2,-67 l 2.3,143 m -157.1,-124 42.1,33 32.7,-36 m -35.9,130 3.2,-94 m -146.2,101 c -57.2,-7 -75.6,-116 5.2,-140 50.2,8 60.8,129 -5.2,140 z m -124.7,-140 2.2,138 m -29.8,-153 h 55.9" class="whiteScriptLean" id='TurGobal' /&gt;</v>
      </c>
      <c r="B42" t="str">
        <f>IF(Main!B42&lt;&gt;0,"&lt;text "&amp;Main!L42&amp;" "&amp;Main!M42&amp;" id='geo"&amp;Main!K42&amp;"'&gt;"&amp;Main!B42&amp;"&lt;/text&gt;","")</f>
        <v>&lt;text x='6738' y='15013' id='geoTurGobal'&gt;Tur Ebal&lt;/text&gt;</v>
      </c>
      <c r="C42" t="str">
        <f>IF(Main!D42&lt;&gt;0,"&lt;text "&amp;Main!N42&amp;" "&amp;Main!O42&amp;" id='geo"&amp;Main!K42&amp;"'&gt;"&amp;Main!D42&amp;"&lt;/text&gt;","")</f>
        <v/>
      </c>
      <c r="D42" t="str">
        <f>IF(Main!P42&lt;&gt;0,"&lt;use xlink:href='#spotlight' x='"&amp;Main!P42&amp;"' y='"&amp;Main!Q42&amp;"' id='"&amp;Main!K42&amp;"' /&gt;","")</f>
        <v>&lt;use xlink:href='#spotlight' x='6738' y='15013' id='TurGobal' /&gt;</v>
      </c>
      <c r="F42" t="str">
        <f>"&lt;tr&gt;&lt;td&gt;"&amp;Main!A42&amp;"&lt;/td&gt;"</f>
        <v>&lt;tr&gt;&lt;td&gt;41&lt;/td&gt;</v>
      </c>
      <c r="G42" t="str">
        <f>"&lt;td&gt;&lt;a href='..\..\mm.svg#"&amp;Main!K42&amp;"'&gt;"&amp;Main!B42&amp;"&lt;/a&gt;&lt;/td&gt;"</f>
        <v>&lt;td&gt;&lt;a href='..\..\mm.svg#TurGobal'&gt;Tur Ebal&lt;/a&gt;&lt;/td&gt;</v>
      </c>
      <c r="H42" t="str">
        <f>"&lt;td lang='gk'&gt;"&amp;Main!C42&amp;"&lt;/td&gt;"</f>
        <v>&lt;td lang='gk'&gt;Τουρ Γωβηλ&lt;/td&gt;</v>
      </c>
      <c r="I42" t="str">
        <f>"&lt;td&gt;"&amp;Main!D42&amp;"&lt;/td&gt;"</f>
        <v>&lt;td&gt;&lt;/td&gt;</v>
      </c>
      <c r="J42" t="str">
        <f>"&lt;td align='right'&gt;"&amp;Main!E42&amp;"&lt;/td&gt;"</f>
        <v>&lt;td align='right'&gt;40&lt;/td&gt;</v>
      </c>
      <c r="K42" t="str">
        <f>"&lt;td align='right'&gt;"&amp;Main!F42&amp;"&lt;/td&gt;"</f>
        <v>&lt;td align='right'&gt;36&lt;/td&gt;</v>
      </c>
      <c r="L42" t="str">
        <f>"&lt;td align='right'&gt;"&amp;Main!G42&amp;"&lt;/td&gt;"</f>
        <v>&lt;td align='right'&gt;42&lt;/td&gt;</v>
      </c>
      <c r="M42" t="str">
        <f>"&lt;td align='right'&gt;"&amp;Main!H42&amp;"&lt;/td&gt;"</f>
        <v>&lt;td align='right'&gt;33&lt;/td&gt;</v>
      </c>
      <c r="N42" t="str">
        <f>"&lt;td&gt;"&amp;Main!I42&amp;"&lt;/td&gt;&lt;/tr&gt;"</f>
        <v>&lt;td&gt;&lt;/td&gt;&lt;/tr&gt;</v>
      </c>
    </row>
    <row r="43" spans="1:14">
      <c r="A43" t="str">
        <f>"&lt;path "&amp;Main!R43&amp;" "&amp;Main!S43&amp;" id='"&amp;Main!K43&amp;"' /&gt;"</f>
        <v>&lt;path d="m 8097.4,16694 -2.5,-152 87.3,150 -4.2,-153 m -170.7,-4 1.6,164 m -163.9,-155 85.5,-2 -90.8,157 80.4,-2 m -156.8,-144 1.3,154 m -115,-90 c 64.1,-26 43.7,-84 -9,-74 l 2.3,156 m -152.3,-140 81.6,139 m -30,-37 -109.9,40 66,-100 m -103.1,-58 -65.4,4 2.3,149 m -110,-86 c 64.1,-25 43.8,-83 -9.2,-72 l 2.3,154 m -155.5,-151 38.2,89 43.7,-85 m -47.7,149 1.3,-66 m -125.2,55 c -50,-5 -66.1,-105 4.6,-127 43.9,8 53.1,117 -4.6,127 z m -133.3,-131 -2.4,135 m -42.2,-140 87.7,3" class="whiteScriptLean" id='TurGa' /&gt;</v>
      </c>
      <c r="B43" t="str">
        <f>IF(Main!B43&lt;&gt;0,"&lt;text "&amp;Main!L43&amp;" "&amp;Main!M43&amp;" id='geo"&amp;Main!K43&amp;"'&gt;"&amp;Main!B43&amp;"&lt;/text&gt;","")</f>
        <v>&lt;text x='6310' y='16656' id='geoTurGa'&gt;Tur Garizin&lt;/text&gt;</v>
      </c>
      <c r="C43" t="str">
        <f>IF(Main!D43&lt;&gt;0,"&lt;text "&amp;Main!N43&amp;" "&amp;Main!O43&amp;" id='geo"&amp;Main!K43&amp;"'&gt;"&amp;Main!D43&amp;"&lt;/text&gt;","")</f>
        <v/>
      </c>
      <c r="D43" t="str">
        <f>IF(Main!P43&lt;&gt;0,"&lt;use xlink:href='#spotlight' x='"&amp;Main!P43&amp;"' y='"&amp;Main!Q43&amp;"' id='"&amp;Main!K43&amp;"' /&gt;","")</f>
        <v>&lt;use xlink:href='#spotlight' x='7233' y='16476' id='TurGa' /&gt;</v>
      </c>
      <c r="F43" t="str">
        <f>"&lt;tr&gt;&lt;td&gt;"&amp;Main!A43&amp;"&lt;/td&gt;"</f>
        <v>&lt;tr&gt;&lt;td&gt;42&lt;/td&gt;</v>
      </c>
      <c r="G43" t="str">
        <f>"&lt;td&gt;&lt;a href='..\..\mm.svg#"&amp;Main!K43&amp;"'&gt;"&amp;Main!B43&amp;"&lt;/a&gt;&lt;/td&gt;"</f>
        <v>&lt;td&gt;&lt;a href='..\..\mm.svg#TurGa'&gt;Tur Garizin&lt;/a&gt;&lt;/td&gt;</v>
      </c>
      <c r="H43" t="str">
        <f>"&lt;td lang='gk'&gt;"&amp;Main!C43&amp;"&lt;/td&gt;"</f>
        <v>&lt;td lang='gk'&gt;Τουρ Γαριζίν&lt;/td&gt;</v>
      </c>
      <c r="I43" t="str">
        <f>"&lt;td&gt;"&amp;Main!D43&amp;"&lt;/td&gt;"</f>
        <v>&lt;td&gt;&lt;/td&gt;</v>
      </c>
      <c r="J43" t="str">
        <f>"&lt;td align='right'&gt;"&amp;Main!E43&amp;"&lt;/td&gt;"</f>
        <v>&lt;td align='right'&gt;41&lt;/td&gt;</v>
      </c>
      <c r="K43" t="str">
        <f>"&lt;td align='right'&gt;"&amp;Main!F43&amp;"&lt;/td&gt;"</f>
        <v>&lt;td align='right'&gt;37&lt;/td&gt;</v>
      </c>
      <c r="L43" t="str">
        <f>"&lt;td align='right'&gt;"&amp;Main!G43&amp;"&lt;/td&gt;"</f>
        <v>&lt;td align='right'&gt;43&lt;/td&gt;</v>
      </c>
      <c r="M43" t="str">
        <f>"&lt;td align='right'&gt;"&amp;Main!H43&amp;"&lt;/td&gt;"</f>
        <v>&lt;td align='right'&gt;33&lt;/td&gt;</v>
      </c>
      <c r="N43" t="str">
        <f>"&lt;td&gt;"&amp;Main!I43&amp;"&lt;/td&gt;&lt;/tr&gt;"</f>
        <v>&lt;td&gt;&lt;/td&gt;&lt;/tr&gt;</v>
      </c>
    </row>
    <row r="44" spans="1:14">
      <c r="A44" t="str">
        <f>"&lt;path "&amp;Main!R44&amp;" "&amp;Main!S44&amp;" id='"&amp;Main!K44&amp;"' /&gt;"</f>
        <v>&lt;path d="m 6854.5,16762 v 15 m -151.4,-15 v 13 l -1.1,-1 m 688.8,466 c -93.8,13 -81.5,111 -2.3,135 m -538.2,-149 80.2,133 m -79.4,0 81.6,-134 m -23.9,-56 c -50,-6 -66.2,-143 4.6,-165 43.8,8 53,155 -4.6,165 z m -36.4,-94 116.6,-3 m 181.3,168 43.4,59 42.7,-61 m -45.8,139 2,-71 m -255.9,245 c -30,13 -95.6,37 -95.6,37 l 58.3,-138 56.2,135 m 93.5,-219 c -57.8,-6 -76.4,-115 5.3,-139 50.7,9 61.4,128 -5.3,139 z m 148.5,-206 c -54.2,-5 -71.6,-110 5,-133 47.5,8 57.5,122 -5,133 z m -167.7,-83 65.9,-1 m 0,-59 c -92.7,13 -80.6,139 1.6,145 m -356.9,-6 c -60.8,-6 -80.5,-113 5.6,-137 53.2,9 64.4,126 -5.6,137 z m -47.8,127 64,-1 m -3.3,-64 c -95.9,13 -99,131 1.5,131 m 681.7,-271 60.8,-1 m -11,-56 c -91.4,15 -83.3,145 12.6,145 m -146.6,-139 c -90.6,21 -53.5,121 1.2,133 m 185.9,-315 c -2.2,-42 -137.9,-43 -137.9,2 1.1,54 137.9,53 137.9,-2 z m -66.9,-80 -2.1,167 m -311.4,-160 c -74.8,33 -39,134 8,143 m -411.1,-156 1.6,160 m 157.6,-144 c -91.6,55 -11.1,203 46.9,102 84.8,114 138.8,-51 66.9,-106 m 214.3,64 h 94.6 m 1,90 -2.9,-155 m -94.5,2 v 156 m 48,676 -2.9,-141 86.2,141 -1.4,-145 m -245.1,133 -49.4,-140 -47.5,138 m 154.7,-142 1.6,150 m -508.9,-152 117.7,3 m -95.5,-1 -3.3,128 m 70.6,-124 -0.8,129 m 1447.3,-560 1.3,162 m -8.9,434 -63.2,-139 -49.2,141 m -584.9,-56 -69,40 46,-136 59.6,134 m 188.1,-359 c -88.3,19 -73.4,117 -2.7,135 m -121.4,-525 62.4,-2 m -0.8,-64 c -92.3,15 -95.4,141 1.5,141 m -99.1,89 46.9,65 56.7,-60 m -55.7,149 1.2,-78 m 933.6,402 1.6,140 m 579.5,-357 1.6,140 m -137.9,150 -41,28 32.5,43 m -49.5,-87 -0.8,91 m 125.8,-102 39.3,50 38.4,-52 m -37.2,107 -1.2,-55 m -310.7,158 54.2,102 73.4,-108 m -69.9,159 -1.3,-36 m -415.4,-127 -4.1,152 m -54.8,-157 h 123.6 m -346.8,-346 -3.1,-132 104.5,130 -5,-134 m 606.2,-314 -3.2,-153 107.6,151 -5.2,-156 m -565.1,477 -2.5,136 m -42.1,-141 87.6,4 m 146.4,85 -104.3,62 85.9,-151 56.2,155 m -281.7,-617 -68.8,-3 4.1,150 m -145.1,86 h -75 l 2.4,157 m 422.4,305 -62.1,-2 -1.1,154 m -688.9,75 -67.1,-3 -5.2,154 m 157.3,-333 c 2.1,0 59.3,-3 59.3,-3 m 0,-59 c -88.9,14 -91.8,150 1.4,150 m 828.7,-763 52.2,-1 m 7,-64 c -72.3,15 -105.6,127 -4.2,146 m 417.4,-79 53.4,-2 m 3.1,-67 c -80.2,13 -82.9,137 1.4,137 m -459.2,95 -66.6,3 2.3,166 m -221.1,-5 7.4,-158 116.9,157 -6.1,-162 m 242.7,296 -51.7,51 45.5,57 m -49.1,-110 -0.8,114 m -482.1,202 c -54.7,-6 -72.5,-125 5.2,-151 48,10 58.1,139 -5.2,151 z m 347.1,270 c -60.8,-7 -80.5,-136 5.6,-166 53.2,11 64.5,153 -5.6,166 z m -520.4,-966 c -58.6,-5 -77.6,-123 5.5,-149 51.4,10 62.2,138 -5.5,149 z m -188.5,237 c -54.4,-8 -72.1,-122 5.1,-148 47.7,9 57.7,136 -5.1,148 z m -97.5,-1 -60.4,-148 -70.3,149 m 340.6,153 -67.9,51 40.6,-118 72.8,140 m -5.7,436 -126.5,41 76,-152 80.5,147 m 568.8,-277 -87.8,51 48.4,-152 65,140 m 310.3,-237 -101,28 68.1,-143 51.8,142 m -668.5,-304 -95.5,55 50.4,-146 68.5,148 m -395,-248 -49.6,-141 -60.4,141 m -321.6,539 158.2,-1 m -113.8,8 -4.1,135 m 79.8,-134 -0.9,134 m 474.8,122 46,71 52.7,-66 m -61.8,146 9.1,-80 m -281,-331 44.8,49 46.6,-51 m -49.6,153 3,-102 m -233.2,-730 49.3,62 57.3,-65 m -58.7,138 2.2,-58 m 602.6,-8 h 108.3 m 1.9,78 -3.2,-154 m -108.3,1 v 156 m 476.7,172 h 125.9 m -0.9,68 -3.8,-154 m -125.9,1 v 157 m -1392.3,119 100.3,1 m 0.9,78 -2.6,-134 m -100.3,0 v 135 m -23.8,392 113.7,2 m 7.8,87 3.4,-153 m -130.4,-6 -4.4,154 m 346.6,-80 h 112 m 2.3,84 -3.3,-145 m -112,1 v 147 m 1060.7,-357 c -78.9,17 -55.8,120 -2.3,134 m -233.3,-858 c -86.8,54 -60.9,125 24.8,148 m 447.2,-150 c -77.9,14 -75.4,130 -2.2,157 m 81.7,83 c -123.5,15 -124.7,140 -0.6,169" class="redScript" id='JosephBless' /&gt;</v>
      </c>
      <c r="B44" t="str">
        <f>IF(Main!B44&lt;&gt;0,"&lt;text "&amp;Main!L44&amp;" "&amp;Main!M44&amp;" id='geo"&amp;Main!K44&amp;"'&gt;"&amp;Main!B44&amp;"&lt;/text&gt;","")</f>
        <v>&lt;text   id='geoJosephBless'&gt;(gloss)&lt;/text&gt;</v>
      </c>
      <c r="C44" t="str">
        <f>IF(Main!D44&lt;&gt;0,"&lt;text "&amp;Main!N44&amp;" "&amp;Main!O44&amp;" id='geo"&amp;Main!K44&amp;"'&gt;"&amp;Main!D44&amp;"&lt;/text&gt;","")</f>
        <v>&lt;text x='6871' y='17872' id='geoJosephBless'&gt;Joseph: 'God shall bless thee with the blessing of the deep that lieth underneath' and again 'Blessed of the Lord be his land'&lt;/text&gt;</v>
      </c>
      <c r="D44" t="str">
        <f>IF(Main!P44&lt;&gt;0,"&lt;use xlink:href='#spotlight' x='"&amp;Main!P44&amp;"' y='"&amp;Main!Q44&amp;"' id='"&amp;Main!K44&amp;"' /&gt;","")</f>
        <v/>
      </c>
      <c r="F44" t="str">
        <f>"&lt;tr&gt;&lt;td&gt;"&amp;Main!A44&amp;"&lt;/td&gt;"</f>
        <v>&lt;tr&gt;&lt;td&gt;43&lt;/td&gt;</v>
      </c>
      <c r="G44" t="str">
        <f>"&lt;td&gt;&lt;a href='..\..\mm.svg#"&amp;Main!K44&amp;"'&gt;"&amp;Main!B44&amp;"&lt;/a&gt;&lt;/td&gt;"</f>
        <v>&lt;td&gt;&lt;a href='..\..\mm.svg#JosephBless'&gt;(gloss)&lt;/a&gt;&lt;/td&gt;</v>
      </c>
      <c r="H44" t="str">
        <f>"&lt;td lang='gk'&gt;"&amp;Main!C44&amp;"&lt;/td&gt;"</f>
        <v>&lt;td lang='gk'&gt;Ἰωσὴφ εὐλόγησέν σε ὁ Θεὸς εὐλογίαν γῆς ἐχούσης πάντα καὶ πάλιν ἀπ’ εὐλογίας Κ(υρίο)υ ἡ γῆ αὐτοῦ&lt;/td&gt;</v>
      </c>
      <c r="I44" t="str">
        <f>"&lt;td&gt;"&amp;Main!D44&amp;"&lt;/td&gt;"</f>
        <v>&lt;td&gt;Joseph: 'God shall bless thee with the blessing of the deep that lieth underneath' and again 'Blessed of the Lord be his land'&lt;/td&gt;</v>
      </c>
      <c r="J44" t="str">
        <f>"&lt;td align='right'&gt;"&amp;Main!E44&amp;"&lt;/td&gt;"</f>
        <v>&lt;td align='right'&gt;42&lt;/td&gt;</v>
      </c>
      <c r="K44" t="str">
        <f>"&lt;td align='right'&gt;"&amp;Main!F44&amp;"&lt;/td&gt;"</f>
        <v>&lt;td align='right'&gt;39&lt;/td&gt;</v>
      </c>
      <c r="L44" t="str">
        <f>"&lt;td align='right'&gt;"&amp;Main!G44&amp;"&lt;/td&gt;"</f>
        <v>&lt;td align='right'&gt;44&lt;/td&gt;</v>
      </c>
      <c r="M44" t="str">
        <f>"&lt;td align='right'&gt;"&amp;Main!H44&amp;"&lt;/td&gt;"</f>
        <v>&lt;td align='right'&gt;28&lt;/td&gt;</v>
      </c>
      <c r="N44" t="str">
        <f>"&lt;td&gt;"&amp;Main!I44&amp;"&lt;/td&gt;&lt;/tr&gt;"</f>
        <v>&lt;td&gt;&lt;/td&gt;&lt;/tr&gt;</v>
      </c>
    </row>
    <row r="45" spans="1:14">
      <c r="A45" t="str">
        <f>"&lt;path "&amp;Main!R45&amp;" "&amp;Main!S45&amp;" id='"&amp;Main!K45&amp;"' /&gt;"</f>
        <v>&lt;path d="m 8057.5,19096 c -65,-8 -86,-138 6,-166 57,10 69,153 -6,166 z m -99,-84 184.3,-16 m 1000.3,-91 c -120.7,15 -77.2,170 -2.9,161 m -146.8,-164 0.8,164 m -217.9,-177 162.2,3 m -121.2,3 -3.3,151 m 85.2,-150 -3.3,144 m -189.7,-160 c -116.7,15 -102.4,128 -2.8,156 m -160,-22 -106.7,51 81,-173 60.8,172 m -222.6,-68 c 103.7,-19 75.3,-103 -7,-97 l -0.3,172 m -141.8,-86 65.3,-3 m 4.7,-67 c -101,16 -93.8,133 -3.4,165" class="blackScript" id='Theraspis' /&gt;</v>
      </c>
      <c r="B45" t="str">
        <f>IF(Main!B45&lt;&gt;0,"&lt;text "&amp;Main!L45&amp;" "&amp;Main!M45&amp;" id='geo"&amp;Main!K45&amp;"'&gt;"&amp;Main!B45&amp;"&lt;/text&gt;","")</f>
        <v>&lt;text x='7069' y='19367' id='geoTheraspis'&gt;Theraspis&lt;/text&gt;</v>
      </c>
      <c r="C45" t="str">
        <f>IF(Main!D45&lt;&gt;0,"&lt;text "&amp;Main!N45&amp;" "&amp;Main!O45&amp;" id='geo"&amp;Main!K45&amp;"'&gt;"&amp;Main!D45&amp;"&lt;/text&gt;","")</f>
        <v/>
      </c>
      <c r="D45" t="str">
        <f>IF(Main!P45&lt;&gt;0,"&lt;use xlink:href='#spotlight' x='"&amp;Main!P45&amp;"' y='"&amp;Main!Q45&amp;"' id='"&amp;Main!K45&amp;"' /&gt;","")</f>
        <v>&lt;use xlink:href='#spotlight' x='8062' y='19186' id='Theraspis' /&gt;</v>
      </c>
      <c r="F45" t="str">
        <f>"&lt;tr&gt;&lt;td&gt;"&amp;Main!A45&amp;"&lt;/td&gt;"</f>
        <v>&lt;tr&gt;&lt;td&gt;44&lt;/td&gt;</v>
      </c>
      <c r="G45" t="str">
        <f>"&lt;td&gt;&lt;a href='..\..\mm.svg#"&amp;Main!K45&amp;"'&gt;"&amp;Main!B45&amp;"&lt;/a&gt;&lt;/td&gt;"</f>
        <v>&lt;td&gt;&lt;a href='..\..\mm.svg#Theraspis'&gt;Theraspis&lt;/a&gt;&lt;/td&gt;</v>
      </c>
      <c r="H45" t="str">
        <f>"&lt;td lang='gk'&gt;"&amp;Main!C45&amp;"&lt;/td&gt;"</f>
        <v>&lt;td lang='gk'&gt;Θερασπις&lt;/td&gt;</v>
      </c>
      <c r="I45" t="str">
        <f>"&lt;td&gt;"&amp;Main!D45&amp;"&lt;/td&gt;"</f>
        <v>&lt;td&gt;&lt;/td&gt;</v>
      </c>
      <c r="J45" t="str">
        <f>"&lt;td align='right'&gt;"&amp;Main!E45&amp;"&lt;/td&gt;"</f>
        <v>&lt;td align='right'&gt;43&lt;/td&gt;</v>
      </c>
      <c r="K45" t="str">
        <f>"&lt;td align='right'&gt;"&amp;Main!F45&amp;"&lt;/td&gt;"</f>
        <v>&lt;td align='right'&gt;40&lt;/td&gt;</v>
      </c>
      <c r="L45" t="str">
        <f>"&lt;td align='right'&gt;"&amp;Main!G45&amp;"&lt;/td&gt;"</f>
        <v>&lt;td align='right'&gt;45&lt;/td&gt;</v>
      </c>
      <c r="M45" t="str">
        <f>"&lt;td align='right'&gt;"&amp;Main!H45&amp;"&lt;/td&gt;"</f>
        <v>&lt;td align='right'&gt;40&lt;/td&gt;</v>
      </c>
      <c r="N45" t="str">
        <f>"&lt;td&gt;"&amp;Main!I45&amp;"&lt;/td&gt;&lt;/tr&gt;"</f>
        <v>&lt;td&gt;&lt;/td&gt;&lt;/tr&gt;</v>
      </c>
    </row>
    <row r="46" spans="1:14">
      <c r="A46" t="str">
        <f>"&lt;path "&amp;Main!R46&amp;" "&amp;Main!S46&amp;" id='"&amp;Main!K46&amp;"' /&gt;"</f>
        <v>&lt;path d="m 9003.5,14710 -68.7,31 40.2,-112 41.9,99 m -88.9,-64 c -0.8,-27 -71,-19 -71,10 0.9,35 71,25 71,-10 z m -37,-34 6.6,98 m 819.6,-257 v 99 m -43.1,-47 -56.5,29 54.6,-78 7.6,94 m -116.5,-86 c -0.8,-27 -72.1,-28 -72.1,1 0.9,35 72.1,34 72.1,-1 z m -37,-34 v 86 m -199.1,-44 59.6,1 m 6.7,-48 -1.1,87 m -68.5,-83 3.3,82 m -159.1,-6 12.1,-95 75.2,88 2.2,-88 m -584.5,46 -34.2,-1 m 183.3,-19 c -1,-31 -86,-32 -86,1 1,41 86,40 86,-1 z m -44.2,-39 0.1,100 m 964.1,131 c -60.9,21 -51.4,113 -1.9,115 m -146.9,-258 c 37.8,-15 25.8,-50 -5.3,-44 l 1.3,94 m -695.8,-66 c 56,-20 38.2,-66 -8,-58 l 5.3,93 m 121.3,-103 c -54.7,28 2.1,125 46,67 52.8,67 90.2,-41 43.7,-76 m 567,301 -24.9,18 29.6,31 m -33.3,-101 -0.6,104 m -68.7,1 c -32.7,-5 -43.3,-93 3,-112 28.6,8 34.7,103 -3,112 z m -910.7,-337 c -32.3,8 -40.2,70 1.4,87 m 1.7,132 c 2,0 25.5,0 25.5,0 m -1.4,-39 c -31.1,10 -38.6,79 1.4,97 m 58.1,8 -2,-104 67.9,103 -3.3,-106 m 635.6,147 -1.9,-104 67.8,103 -3.2,-106 m -448.6,31 h 61 m 0.6,75 -1.8,-128 m -61,0 v 129 m 170.9,-5 -35.6,-113 -34.3,111 m 144.3,-11 c -42.9,-6 -56.7,-91 3.9,-110 37.6,7 45.5,101 -3.9,110 z m -10.4,-54 h 17.5 m 119.1,-188 c 2.1,0 26.5,0 26.5,0 m -1.4,-35 c -32.3,9 -40.2,71 1.4,88 m -79.7,141 h 24.8 m 4.2,-46 c -30.2,10 -43,89 -4.2,109 m 345.3,-190 10.2,-83 32.1,74" class="whiteScriptLean" id='Ephron' /&gt;</v>
      </c>
      <c r="B46" t="str">
        <f>IF(Main!B46&lt;&gt;0,"&lt;text "&amp;Main!L46&amp;" "&amp;Main!M46&amp;" id='geo"&amp;Main!K46&amp;"'&gt;"&amp;Main!B46&amp;"&lt;/text&gt;","")</f>
        <v>&lt;text x='8225' y='14544' id='geoEphron'&gt;Ephron&lt;/text&gt;</v>
      </c>
      <c r="C46" t="str">
        <f>IF(Main!D46&lt;&gt;0,"&lt;text "&amp;Main!N46&amp;" "&amp;Main!O46&amp;" id='geo"&amp;Main!K46&amp;"'&gt;"&amp;Main!D46&amp;"&lt;/text&gt;","")</f>
        <v>&lt;text x='7679' y='14080' id='geoEphron'&gt;Ephron also Ephraia, where went the Lord&lt;/text&gt;</v>
      </c>
      <c r="D46" t="str">
        <f>IF(Main!P46&lt;&gt;0,"&lt;use xlink:href='#spotlight' x='"&amp;Main!P46&amp;"' y='"&amp;Main!Q46&amp;"' id='"&amp;Main!K46&amp;"' /&gt;","")</f>
        <v>&lt;use xlink:href='#spotlight' x='8222' y='14648' id='Ephron' /&gt;</v>
      </c>
      <c r="F46" t="str">
        <f>"&lt;tr&gt;&lt;td&gt;"&amp;Main!A46&amp;"&lt;/td&gt;"</f>
        <v>&lt;tr&gt;&lt;td&gt;45&lt;/td&gt;</v>
      </c>
      <c r="G46" t="str">
        <f>"&lt;td&gt;&lt;a href='..\..\mm.svg#"&amp;Main!K46&amp;"'&gt;"&amp;Main!B46&amp;"&lt;/a&gt;&lt;/td&gt;"</f>
        <v>&lt;td&gt;&lt;a href='..\..\mm.svg#Ephron'&gt;Ephron&lt;/a&gt;&lt;/td&gt;</v>
      </c>
      <c r="H46" t="str">
        <f>"&lt;td lang='gk'&gt;"&amp;Main!C46&amp;"&lt;/td&gt;"</f>
        <v>&lt;td lang='gk'&gt;Εφρων ἡ Εφραια ἔνθα ἧλθεν ὁ Κ(ύριο)ς&lt;/td&gt;</v>
      </c>
      <c r="I46" t="str">
        <f>"&lt;td&gt;"&amp;Main!D46&amp;"&lt;/td&gt;"</f>
        <v>&lt;td&gt;Ephron also Ephraia, where went the Lord&lt;/td&gt;</v>
      </c>
      <c r="J46" t="str">
        <f>"&lt;td align='right'&gt;"&amp;Main!E46&amp;"&lt;/td&gt;"</f>
        <v>&lt;td align='right'&gt;44&lt;/td&gt;</v>
      </c>
      <c r="K46" t="str">
        <f>"&lt;td align='right'&gt;"&amp;Main!F46&amp;"&lt;/td&gt;"</f>
        <v>&lt;td align='right'&gt;41&lt;/td&gt;</v>
      </c>
      <c r="L46" t="str">
        <f>"&lt;td align='right'&gt;"&amp;Main!G46&amp;"&lt;/td&gt;"</f>
        <v>&lt;td align='right'&gt;46&lt;/td&gt;</v>
      </c>
      <c r="M46" t="str">
        <f>"&lt;td align='right'&gt;"&amp;Main!H46&amp;"&lt;/td&gt;"</f>
        <v>&lt;td align='right'&gt;43&lt;/td&gt;</v>
      </c>
      <c r="N46" t="str">
        <f>"&lt;td&gt;"&amp;Main!I46&amp;"&lt;/td&gt;&lt;/tr&gt;"</f>
        <v>&lt;td&gt;&lt;/td&gt;&lt;/tr&gt;</v>
      </c>
    </row>
    <row r="47" spans="1:14">
      <c r="A47" t="str">
        <f>"&lt;path "&amp;Main!R47&amp;" "&amp;Main!S47&amp;" id='"&amp;Main!K47&amp;"' /&gt;"</f>
        <v>&lt;path d="m 9275.8,14845 c -60.8,36 -20.6,127 25.6,68 48.7,68 87.2,-25 41.9,-59 m 63.3,99 -2,-104 67.9,103 -3.3,-106 m -679.5,14 c 56,-21 38.2,-66 -7.9,-58 l 2,122 m 96.6,-41 h 24.7 m 9.7,-52 c -46.5,13 -50.7,95 -9.7,115 m 299.6,-2 -0.6,-111 -39.6,75 -40.8,-75 -2,112 m -52.3,9 -0.7,-119 -49.8,56 -38.2,-46 -2.2,110" class="whiteScriptLean" id='Rimmon' /&gt;</v>
      </c>
      <c r="B47" t="str">
        <f>IF(Main!B47&lt;&gt;0,"&lt;text "&amp;Main!L47&amp;" "&amp;Main!M47&amp;" id='geo"&amp;Main!K47&amp;"'&gt;"&amp;Main!B47&amp;"&lt;/text&gt;","")</f>
        <v>&lt;text x='8253' y='15178' id='geoRimmon'&gt;Rimmon&lt;/text&gt;</v>
      </c>
      <c r="C47" t="str">
        <f>IF(Main!D47&lt;&gt;0,"&lt;text "&amp;Main!N47&amp;" "&amp;Main!O47&amp;" id='geo"&amp;Main!K47&amp;"'&gt;"&amp;Main!D47&amp;"&lt;/text&gt;","")</f>
        <v/>
      </c>
      <c r="D47" t="str">
        <f>IF(Main!P47&lt;&gt;0,"&lt;use xlink:href='#spotlight' x='"&amp;Main!P47&amp;"' y='"&amp;Main!Q47&amp;"' id='"&amp;Main!K47&amp;"' /&gt;","")</f>
        <v>&lt;use xlink:href='#spotlight' x='8476' y='14935' id='Rimmon' /&gt;</v>
      </c>
      <c r="F47" t="str">
        <f>"&lt;tr&gt;&lt;td&gt;"&amp;Main!A47&amp;"&lt;/td&gt;"</f>
        <v>&lt;tr&gt;&lt;td&gt;46&lt;/td&gt;</v>
      </c>
      <c r="G47" t="str">
        <f>"&lt;td&gt;&lt;a href='..\..\mm.svg#"&amp;Main!K47&amp;"'&gt;"&amp;Main!B47&amp;"&lt;/a&gt;&lt;/td&gt;"</f>
        <v>&lt;td&gt;&lt;a href='..\..\mm.svg#Rimmon'&gt;Rimmon&lt;/a&gt;&lt;/td&gt;</v>
      </c>
      <c r="H47" t="str">
        <f>"&lt;td lang='gk'&gt;"&amp;Main!C47&amp;"&lt;/td&gt;"</f>
        <v>&lt;td lang='gk'&gt;Ρεμμων&lt;/td&gt;</v>
      </c>
      <c r="I47" t="str">
        <f>"&lt;td&gt;"&amp;Main!D47&amp;"&lt;/td&gt;"</f>
        <v>&lt;td&gt;&lt;/td&gt;</v>
      </c>
      <c r="J47" t="str">
        <f>"&lt;td align='right'&gt;"&amp;Main!E47&amp;"&lt;/td&gt;"</f>
        <v>&lt;td align='right'&gt;45&lt;/td&gt;</v>
      </c>
      <c r="K47" t="str">
        <f>"&lt;td align='right'&gt;"&amp;Main!F47&amp;"&lt;/td&gt;"</f>
        <v>&lt;td align='right'&gt;42&lt;/td&gt;</v>
      </c>
      <c r="L47" t="str">
        <f>"&lt;td align='right'&gt;"&amp;Main!G47&amp;"&lt;/td&gt;"</f>
        <v>&lt;td align='right'&gt;47&lt;/td&gt;</v>
      </c>
      <c r="M47" t="str">
        <f>"&lt;td align='right'&gt;"&amp;Main!H47&amp;"&lt;/td&gt;"</f>
        <v>&lt;td align='right'&gt;44&lt;/td&gt;</v>
      </c>
      <c r="N47" t="str">
        <f>"&lt;td&gt;"&amp;Main!I47&amp;"&lt;/td&gt;&lt;/tr&gt;"</f>
        <v>&lt;td&gt;&lt;/td&gt;&lt;/tr&gt;</v>
      </c>
    </row>
    <row r="48" spans="1:14">
      <c r="A48" t="str">
        <f>"&lt;path "&amp;Main!R48&amp;" "&amp;Main!S48&amp;" id='"&amp;Main!K48&amp;"' /&gt;"</f>
        <v>&lt;path d="m 9460.9,15121 -44.2,-1 m -2.2,-72 1.1,132 -1.1,-5 m -352.4,11 -35.6,-122 -34.2,120 m 216.1,-135 46.5,-1 -58.8,127 52.1,-1 m 47.3,-12 58.8,-3 m -74.9,16 47.6,-95 39.8,94 m 159.7,-81 -32.9,43 46.4,40 m -63.1,-122 1.5,135 m 417.6,-76 c 2,0 24.2,0 24.2,0 m -1.3,-44 c -29.5,10 -36.6,90 1.2,112 m 87.9,5 c -42,-6 -55.6,-100 4,-121 37,8 45,112 -4,121 z m -10,-59 h 17 m 89,-10 h 78 m 1,73 -2,-125 m -79,1 v 126 m 205,-7 -35,-114 -35,112 m -444.3,-110 -0.4,113 c 67.6,10 60.2,-65 3.1,-55 58.8,-1 52,-63 -2.7,-58 z m -142.8,103 -35.6,-113 -34.2,111 m 130.1,-111 1.3,120 m -630.8,-129 c 63.6,63 64.5,126 33.5,126 -30.3,0 -48.4,-53 11.7,-122" class="whiteScriptLean" id='Luz' /&gt;</v>
      </c>
      <c r="B48" t="str">
        <f>IF(Main!B48&lt;&gt;0,"&lt;text "&amp;Main!L48&amp;" "&amp;Main!M48&amp;" id='geo"&amp;Main!K48&amp;"'&gt;"&amp;Main!B48&amp;"&lt;/text&gt;","")</f>
        <v>&lt;text x='9153' y='14646' id='geoLuz'&gt;Luza&lt;/text&gt;</v>
      </c>
      <c r="C48" t="str">
        <f>IF(Main!D48&lt;&gt;0,"&lt;text "&amp;Main!N48&amp;" "&amp;Main!O48&amp;" id='geo"&amp;Main!K48&amp;"'&gt;"&amp;Main!D48&amp;"&lt;/text&gt;","")</f>
        <v>&lt;text x='10847' y='14710' id='geoLuz'&gt;Luza, also Bethel&lt;/text&gt;</v>
      </c>
      <c r="D48" t="str">
        <f>IF(Main!P48&lt;&gt;0,"&lt;use xlink:href='#spotlight' x='"&amp;Main!P48&amp;"' y='"&amp;Main!Q48&amp;"' id='"&amp;Main!K48&amp;"' /&gt;","")</f>
        <v>&lt;use xlink:href='#spotlight' x='9636' y='15188' id='Luz' /&gt;</v>
      </c>
      <c r="F48" t="str">
        <f>"&lt;tr&gt;&lt;td&gt;"&amp;Main!A48&amp;"&lt;/td&gt;"</f>
        <v>&lt;tr&gt;&lt;td&gt;47&lt;/td&gt;</v>
      </c>
      <c r="G48" t="str">
        <f>"&lt;td&gt;&lt;a href='..\..\mm.svg#"&amp;Main!K48&amp;"'&gt;"&amp;Main!B48&amp;"&lt;/a&gt;&lt;/td&gt;"</f>
        <v>&lt;td&gt;&lt;a href='..\..\mm.svg#Luz'&gt;Luza&lt;/a&gt;&lt;/td&gt;</v>
      </c>
      <c r="H48" t="str">
        <f>"&lt;td lang='gk'&gt;"&amp;Main!C48&amp;"&lt;/td&gt;"</f>
        <v>&lt;td lang='gk'&gt;Λουζα ἡ καὶ Βεθηλ&lt;/td&gt;</v>
      </c>
      <c r="I48" t="str">
        <f>"&lt;td&gt;"&amp;Main!D48&amp;"&lt;/td&gt;"</f>
        <v>&lt;td&gt;Luza, also Bethel&lt;/td&gt;</v>
      </c>
      <c r="J48" t="str">
        <f>"&lt;td align='right'&gt;"&amp;Main!E48&amp;"&lt;/td&gt;"</f>
        <v>&lt;td align='right'&gt;46&lt;/td&gt;</v>
      </c>
      <c r="K48" t="str">
        <f>"&lt;td align='right'&gt;"&amp;Main!F48&amp;"&lt;/td&gt;"</f>
        <v>&lt;td align='right'&gt;43&lt;/td&gt;</v>
      </c>
      <c r="L48" t="str">
        <f>"&lt;td align='right'&gt;"&amp;Main!G48&amp;"&lt;/td&gt;"</f>
        <v>&lt;td align='right'&gt;48&lt;/td&gt;</v>
      </c>
      <c r="M48" t="str">
        <f>"&lt;td align='right'&gt;"&amp;Main!H48&amp;"&lt;/td&gt;"</f>
        <v>&lt;td align='right'&gt;45&lt;/td&gt;</v>
      </c>
      <c r="N48" t="str">
        <f>"&lt;td&gt;"&amp;Main!I48&amp;"&lt;/td&gt;&lt;/tr&gt;"</f>
        <v>&lt;td&gt;&lt;/td&gt;&lt;/tr&gt;</v>
      </c>
    </row>
    <row r="49" spans="1:14">
      <c r="A49" t="str">
        <f>"&lt;path "&amp;Main!R49&amp;" "&amp;Main!S49&amp;" id='"&amp;Main!K49&amp;"' /&gt;"</f>
        <v>&lt;path d="m 10533,14342 c -56,17 -36,95 -2,104 m 144,-9 -36,-90 -36,89" class="whiteScriptLean" id='Sams' /&gt;</v>
      </c>
      <c r="B49" t="str">
        <f>IF(Main!B49&lt;&gt;0,"&lt;text "&amp;Main!L49&amp;" "&amp;Main!M49&amp;" id='geo"&amp;Main!K49&amp;"'&gt;"&amp;Main!B49&amp;"&lt;/text&gt;","")</f>
        <v>&lt;text x='10575' y='14028' id='geoSams'&gt;Sams&lt;/text&gt;</v>
      </c>
      <c r="C49" t="str">
        <f>IF(Main!D49&lt;&gt;0,"&lt;text "&amp;Main!N49&amp;" "&amp;Main!O49&amp;" id='geo"&amp;Main!K49&amp;"'&gt;"&amp;Main!D49&amp;"&lt;/text&gt;","")</f>
        <v/>
      </c>
      <c r="D49" t="str">
        <f>IF(Main!P49&lt;&gt;0,"&lt;use xlink:href='#spotlight' x='"&amp;Main!P49&amp;"' y='"&amp;Main!Q49&amp;"' id='"&amp;Main!K49&amp;"' /&gt;","")</f>
        <v>&lt;use xlink:href='#spotlight' x='10555' y='14102' id='Sams' /&gt;</v>
      </c>
      <c r="F49" t="str">
        <f>"&lt;tr&gt;&lt;td&gt;"&amp;Main!A49&amp;"&lt;/td&gt;"</f>
        <v>&lt;tr&gt;&lt;td&gt;48&lt;/td&gt;</v>
      </c>
      <c r="G49" t="str">
        <f>"&lt;td&gt;&lt;a href='..\..\mm.svg#"&amp;Main!K49&amp;"'&gt;"&amp;Main!B49&amp;"&lt;/a&gt;&lt;/td&gt;"</f>
        <v>&lt;td&gt;&lt;a href='..\..\mm.svg#Sams'&gt;Sams&lt;/a&gt;&lt;/td&gt;</v>
      </c>
      <c r="H49" t="str">
        <f>"&lt;td lang='gk'&gt;"&amp;Main!C49&amp;"&lt;/td&gt;"</f>
        <v>&lt;td lang='gk'&gt;Σα&lt;span class='lcm'&gt;——&lt;/span&gt;&lt;/td&gt;</v>
      </c>
      <c r="I49" t="str">
        <f>"&lt;td&gt;"&amp;Main!D49&amp;"&lt;/td&gt;"</f>
        <v>&lt;td&gt;&lt;/td&gt;</v>
      </c>
      <c r="J49" t="str">
        <f>"&lt;td align='right'&gt;"&amp;Main!E49&amp;"&lt;/td&gt;"</f>
        <v>&lt;td align='right'&gt;47&lt;/td&gt;</v>
      </c>
      <c r="K49" t="str">
        <f>"&lt;td align='right'&gt;"&amp;Main!F49&amp;"&lt;/td&gt;"</f>
        <v>&lt;td align='right'&gt;44&lt;/td&gt;</v>
      </c>
      <c r="L49" t="str">
        <f>"&lt;td align='right'&gt;"&amp;Main!G49&amp;"&lt;/td&gt;"</f>
        <v>&lt;td align='right'&gt;49&lt;/td&gt;</v>
      </c>
      <c r="M49" t="str">
        <f>"&lt;td align='right'&gt;"&amp;Main!H49&amp;"&lt;/td&gt;"</f>
        <v>&lt;td align='right'&gt;46&lt;/td&gt;</v>
      </c>
      <c r="N49" t="str">
        <f>"&lt;td&gt;"&amp;Main!I49&amp;"&lt;/td&gt;&lt;/tr&gt;"</f>
        <v>&lt;td&gt;&lt;/td&gt;&lt;/tr&gt;</v>
      </c>
    </row>
    <row r="50" spans="1:14">
      <c r="A50" t="str">
        <f>"&lt;path "&amp;Main!R50&amp;" "&amp;Main!S50&amp;" id='"&amp;Main!K50&amp;"' /&gt;"</f>
        <v>&lt;path d="m 12186,14996 c 90,-18 68,-86 -3,-80 l 2,123 m -1048,-31 -2,-64 71,64 -3,-66 m -1135,42 -1,-100 53,102 7,-103 m 380,-152 h 42 m 0,69 -1,-119 m -42,0 v 121 m -546.8,-275 -27.1,54 m 42.9,2 -26,-103 m -132.6,75 h 36.7 m -42.3,29 21.9,-107 31.9,106 m 29.1,-69 1.6,69 m 2131.7,363 h 66 m 1,74 -2,-127 m -67,1 v 128 m -70,-11 -1,-109 -47,74 -47,-74 -3,110 m -109,-60 c 2,0 25,0 25,0 m -1,-42 c -30,11 -38,85 1,105 m -1222,-127 -7,117 m -122,-119 66,2 m -58,2 -2,107 m 51,-106 v 107 m 526,-36 h 61 m 2,40 -2,-67 m -61,1 v 68 m -100,-31 29,4 m -47,34 38,-93 36,96 m -172,-7 14,-111 49,118 -3,-106 m -143,-18 c 53,63 28,115 16,115 -12,0 -39,-49 21,-118 m -122,-5 -2,117 m -36,-121 75,3 m -255,-152 h 69 m 0,67 -2,-115 m -68,0 v 117 m 252,-190 -2,-104 68,103 -3,-106 m -438,4 c -43,61 13,136 44,39 42,103 77,18 51,-38 m 320,242 h 38 m -20,-52 c -30,11 -38,85 1,106 m -74,-122 c -60,11 -52,98 -1,119 m -433,-133 c -81,10 -70,95 -2,115 m 98,-105 -2,116 m -36,-120 75,3 m -363.2,65 -55.2,20 30.9,-100 51.5,115 m -163.1,-8 c -27.1,-5 -35.7,-95 2.4,-113 23.7,7 28.6,105 -2.4,113 z m -6.6,-56 h 11.1 m 62.9,276 -35.6,-113 -34.3,111 m 589.6,-386 -2,-104 68,103 -3,-105 m -308,440 h 66 m 1,74 -2,-127 m -67,1 v 128 m -229.2,-80 h 68.2 m 3,52 -2,-110 m -68.7,1 v 111 m 123.7,-432 -48,30 29,-103 31,109 m 136,12 v -106 l -40,71 -41,-71 -2,107 m 414,-59 c 2,0 25,0 25,0 m -2,-42 c -30,11 -37,85 2,106 m -269,336 c 2,0 29,0 29,0 m -2,-40 c -36,11 -44,78 2,97 m -282,-282 c 1,0 24,0 24,0 m -1,-42 c -30,10 -38,85 1,105" class="whiteScriptLean" id='Ailamon' /&gt;</v>
      </c>
      <c r="B50" t="str">
        <f>IF(Main!B50&lt;&gt;0,"&lt;text "&amp;Main!L50&amp;" "&amp;Main!M50&amp;" id='geo"&amp;Main!K50&amp;"'&gt;"&amp;Main!B50&amp;"&lt;/text&gt;","")</f>
        <v>&lt;text x='10460' y='14570' id='geoAilamon'&gt;Aialamon&lt;/text&gt;</v>
      </c>
      <c r="C50" t="str">
        <f>IF(Main!D50&lt;&gt;0,"&lt;text "&amp;Main!N50&amp;" "&amp;Main!O50&amp;" id='geo"&amp;Main!K50&amp;"'&gt;"&amp;Main!D50&amp;"&lt;/text&gt;","")</f>
        <v>&lt;text x='10847' y='14446' id='geoAilamon'&gt;Ailamon, where stood the moon in the time of Joshua&lt;/text&gt;</v>
      </c>
      <c r="D50" t="str">
        <f>IF(Main!P50&lt;&gt;0,"&lt;use xlink:href='#spotlight' x='"&amp;Main!P50&amp;"' y='"&amp;Main!Q50&amp;"' id='"&amp;Main!K50&amp;"' /&gt;","")</f>
        <v>&lt;use xlink:href='#spotlight' x='10618' y='14577' id='Ailamon' /&gt;</v>
      </c>
      <c r="F50" t="str">
        <f>"&lt;tr&gt;&lt;td&gt;"&amp;Main!A50&amp;"&lt;/td&gt;"</f>
        <v>&lt;tr&gt;&lt;td&gt;49&lt;/td&gt;</v>
      </c>
      <c r="G50" t="str">
        <f>"&lt;td&gt;&lt;a href='..\..\mm.svg#"&amp;Main!K50&amp;"'&gt;"&amp;Main!B50&amp;"&lt;/a&gt;&lt;/td&gt;"</f>
        <v>&lt;td&gt;&lt;a href='..\..\mm.svg#Ailamon'&gt;Aialamon&lt;/a&gt;&lt;/td&gt;</v>
      </c>
      <c r="H50" t="str">
        <f>"&lt;td lang='gk'&gt;"&amp;Main!C50&amp;"&lt;/td&gt;"</f>
        <v>&lt;td lang='gk'&gt;Αιλαμων ἔνθα ἔστη ἡ σελήνη ἐπὶ τοῦ Ναυη Ἰ(ησοῦ)ς μ(ία)ν ἑμήρ&lt;span class='lcm'&gt;αν&lt;/span&gt;&lt;/td&gt;</v>
      </c>
      <c r="I50" t="str">
        <f>"&lt;td&gt;"&amp;Main!D50&amp;"&lt;/td&gt;"</f>
        <v>&lt;td&gt;Ailamon, where stood the moon in the time of Joshua&lt;/td&gt;</v>
      </c>
      <c r="J50" t="str">
        <f>"&lt;td align='right'&gt;"&amp;Main!E50&amp;"&lt;/td&gt;"</f>
        <v>&lt;td align='right'&gt;48&lt;/td&gt;</v>
      </c>
      <c r="K50" t="str">
        <f>"&lt;td align='right'&gt;"&amp;Main!F50&amp;"&lt;/td&gt;"</f>
        <v>&lt;td align='right'&gt;45&lt;/td&gt;</v>
      </c>
      <c r="L50" t="str">
        <f>"&lt;td align='right'&gt;"&amp;Main!G50&amp;"&lt;/td&gt;"</f>
        <v>&lt;td align='right'&gt;50&lt;/td&gt;</v>
      </c>
      <c r="M50" t="str">
        <f>"&lt;td align='right'&gt;"&amp;Main!H50&amp;"&lt;/td&gt;"</f>
        <v>&lt;td align='right'&gt;47&lt;/td&gt;</v>
      </c>
      <c r="N50" t="str">
        <f>"&lt;td&gt;"&amp;Main!I50&amp;"&lt;/td&gt;&lt;/tr&gt;"</f>
        <v>&lt;td&gt;&lt;/td&gt;&lt;/tr&gt;</v>
      </c>
    </row>
    <row r="51" spans="1:14">
      <c r="A51" t="str">
        <f>"&lt;path "&amp;Main!R51&amp;" "&amp;Main!S51&amp;" id='"&amp;Main!K51&amp;"' /&gt;"</f>
        <v>&lt;path d="m 9928.5,15595 -73.8,28 37,-95 51.3,100 m -477.7,-101 -57,3 2.1,117 m 123.3,0 c -38,-5 -50.4,-92 3.5,-112 33.4,7 40.4,103 -3.5,112 z m 144.3,-61 c -1.1,-28 -69.7,-29 -69.7,1 0.4,37 69.7,36 69.7,-1 z m -33.8,-55 -1.1,114 m 88.3,-10 -1.8,-94 61,93 -3,-96" class="whiteScriptLean" id='Gophna' /&gt;</v>
      </c>
      <c r="B51" t="str">
        <f>IF(Main!B51&lt;&gt;0,"&lt;text "&amp;Main!L51&amp;" "&amp;Main!M51&amp;" id='geo"&amp;Main!K51&amp;"'&gt;"&amp;Main!B51&amp;"&lt;/text&gt;","")</f>
        <v>&lt;text x='8766' y='15452' id='geoGophna'&gt;Gophna&lt;/text&gt;</v>
      </c>
      <c r="C51" t="str">
        <f>IF(Main!D51&lt;&gt;0,"&lt;text "&amp;Main!N51&amp;" "&amp;Main!O51&amp;" id='geo"&amp;Main!K51&amp;"'&gt;"&amp;Main!D51&amp;"&lt;/text&gt;","")</f>
        <v/>
      </c>
      <c r="D51" t="str">
        <f>IF(Main!P51&lt;&gt;0,"&lt;use xlink:href='#spotlight' x='"&amp;Main!P51&amp;"' y='"&amp;Main!Q51&amp;"' id='"&amp;Main!K51&amp;"' /&gt;","")</f>
        <v>&lt;use xlink:href='#spotlight' x='9239' y='15657' id='Gophna' /&gt;</v>
      </c>
      <c r="F51" t="str">
        <f>"&lt;tr&gt;&lt;td&gt;"&amp;Main!A51&amp;"&lt;/td&gt;"</f>
        <v>&lt;tr&gt;&lt;td&gt;50&lt;/td&gt;</v>
      </c>
      <c r="G51" t="str">
        <f>"&lt;td&gt;&lt;a href='..\..\mm.svg#"&amp;Main!K51&amp;"'&gt;"&amp;Main!B51&amp;"&lt;/a&gt;&lt;/td&gt;"</f>
        <v>&lt;td&gt;&lt;a href='..\..\mm.svg#Gophna'&gt;Gophna&lt;/a&gt;&lt;/td&gt;</v>
      </c>
      <c r="H51" t="str">
        <f>"&lt;td lang='gk'&gt;"&amp;Main!C51&amp;"&lt;/td&gt;"</f>
        <v>&lt;td lang='gk'&gt;Γοφνα&lt;/td&gt;</v>
      </c>
      <c r="I51" t="str">
        <f>"&lt;td&gt;"&amp;Main!D51&amp;"&lt;/td&gt;"</f>
        <v>&lt;td&gt;&lt;/td&gt;</v>
      </c>
      <c r="J51" t="str">
        <f>"&lt;td align='right'&gt;"&amp;Main!E51&amp;"&lt;/td&gt;"</f>
        <v>&lt;td align='right'&gt;49&lt;/td&gt;</v>
      </c>
      <c r="K51" t="str">
        <f>"&lt;td align='right'&gt;"&amp;Main!F51&amp;"&lt;/td&gt;"</f>
        <v>&lt;td align='right'&gt;46&lt;/td&gt;</v>
      </c>
      <c r="L51" t="str">
        <f>"&lt;td align='right'&gt;"&amp;Main!G51&amp;"&lt;/td&gt;"</f>
        <v>&lt;td align='right'&gt;51&lt;/td&gt;</v>
      </c>
      <c r="M51" t="str">
        <f>"&lt;td align='right'&gt;"&amp;Main!H51&amp;"&lt;/td&gt;"</f>
        <v>&lt;td align='right'&gt;48&lt;/td&gt;</v>
      </c>
      <c r="N51" t="str">
        <f>"&lt;td&gt;"&amp;Main!I51&amp;"&lt;/td&gt;&lt;/tr&gt;"</f>
        <v>&lt;td&gt;&lt;/td&gt;&lt;/tr&gt;</v>
      </c>
    </row>
    <row r="52" spans="1:14">
      <c r="A52" t="str">
        <f>"&lt;path "&amp;Main!R52&amp;" "&amp;Main!S52&amp;" id='"&amp;Main!K52&amp;"' /&gt;"</f>
        <v>&lt;path d="m 9194.4,15934 -29.4,2 1.5,75 m 129.4,132 2.4,-56 53,43 -2.6,-56 m -155.6,15 c -40.2,18 -19,78 20.1,39 36.4,41 53.4,-18 32.1,-39 m -11.4,-93 46.7,-7 m -55.8,30 36.2,-97 30.8,95 m 162.7,-36 37.1,1 m -57,25 32.2,-89 48.7,94 m -161.8,-85 -0.3,83 c 54,7 48.2,-49 2.5,-41 47,-1 41.6,-46 -2.2,-42 z" class="whiteScriptLean" id='Gabaon' /&gt;</v>
      </c>
      <c r="B52" t="str">
        <f>IF(Main!B52&lt;&gt;0,"&lt;text "&amp;Main!L52&amp;" "&amp;Main!M52&amp;" id='geo"&amp;Main!K52&amp;"'&gt;"&amp;Main!B52&amp;"&lt;/text&gt;","")</f>
        <v>&lt;text x='8748' y='16125' id='geoGabaon'&gt;Gabaon&lt;/text&gt;</v>
      </c>
      <c r="C52" t="str">
        <f>IF(Main!D52&lt;&gt;0,"&lt;text "&amp;Main!N52&amp;" "&amp;Main!O52&amp;" id='geo"&amp;Main!K52&amp;"'&gt;"&amp;Main!D52&amp;"&lt;/text&gt;","")</f>
        <v/>
      </c>
      <c r="D52" t="str">
        <f>IF(Main!P52&lt;&gt;0,"&lt;use xlink:href='#spotlight' x='"&amp;Main!P52&amp;"' y='"&amp;Main!Q52&amp;"' id='"&amp;Main!K52&amp;"' /&gt;","")</f>
        <v>&lt;use xlink:href='#spotlight' x='8925' y='16100' id='Gabaon' /&gt;</v>
      </c>
      <c r="F52" t="str">
        <f>"&lt;tr&gt;&lt;td&gt;"&amp;Main!A52&amp;"&lt;/td&gt;"</f>
        <v>&lt;tr&gt;&lt;td&gt;51&lt;/td&gt;</v>
      </c>
      <c r="G52" t="str">
        <f>"&lt;td&gt;&lt;a href='..\..\mm.svg#"&amp;Main!K52&amp;"'&gt;"&amp;Main!B52&amp;"&lt;/a&gt;&lt;/td&gt;"</f>
        <v>&lt;td&gt;&lt;a href='..\..\mm.svg#Gabaon'&gt;Gabaon&lt;/a&gt;&lt;/td&gt;</v>
      </c>
      <c r="H52" t="str">
        <f>"&lt;td lang='gk'&gt;"&amp;Main!C52&amp;"&lt;/td&gt;"</f>
        <v>&lt;td lang='gk'&gt;Γαβαων&lt;/td&gt;</v>
      </c>
      <c r="I52" t="str">
        <f>"&lt;td&gt;"&amp;Main!D52&amp;"&lt;/td&gt;"</f>
        <v>&lt;td&gt;&lt;/td&gt;</v>
      </c>
      <c r="J52" t="str">
        <f>"&lt;td align='right'&gt;"&amp;Main!E52&amp;"&lt;/td&gt;"</f>
        <v>&lt;td align='right'&gt;50&lt;/td&gt;</v>
      </c>
      <c r="K52" t="str">
        <f>"&lt;td align='right'&gt;"&amp;Main!F52&amp;"&lt;/td&gt;"</f>
        <v>&lt;td align='right'&gt;47&lt;/td&gt;</v>
      </c>
      <c r="L52" t="str">
        <f>"&lt;td align='right'&gt;"&amp;Main!G52&amp;"&lt;/td&gt;"</f>
        <v>&lt;td align='right'&gt;52&lt;/td&gt;</v>
      </c>
      <c r="M52" t="str">
        <f>"&lt;td align='right'&gt;"&amp;Main!H52&amp;"&lt;/td&gt;"</f>
        <v>&lt;td align='right'&gt;50&lt;/td&gt;</v>
      </c>
      <c r="N52" t="str">
        <f>"&lt;td&gt;"&amp;Main!I52&amp;"&lt;/td&gt;&lt;/tr&gt;"</f>
        <v>&lt;td&gt;&lt;/td&gt;&lt;/tr&gt;</v>
      </c>
    </row>
    <row r="53" spans="1:14">
      <c r="A53" t="str">
        <f>"&lt;path "&amp;Main!R53&amp;" "&amp;Main!S53&amp;" id='"&amp;Main!K53&amp;"' /&gt;"</f>
        <v>&lt;path d="m 8756.8,16058 39.6,1 m -55,18 37.6,-76 28.2,82 m 106.7,-4 -2.8,-67 -31.1,57 -32.3,-57 -0.4,67 m 116.3,-11 h 52 m -55.6,17 10.5,-76 59.5,75 m -339.4,-49 c 73.6,-5 27.1,-43 -4.6,-36 l 1.2,76" class="whiteScriptLean" id='RamaHere' /&gt;</v>
      </c>
      <c r="B53" t="str">
        <f>IF(Main!B53&lt;&gt;0,"&lt;text "&amp;Main!L53&amp;" "&amp;Main!M53&amp;" id='geo"&amp;Main!K53&amp;"'&gt;"&amp;Main!B53&amp;"&lt;/text&gt;","")</f>
        <v>&lt;text x='8309' y='15956' id='geoRamaHere'&gt;Rama&lt;/text&gt;</v>
      </c>
      <c r="C53" t="str">
        <f>IF(Main!D53&lt;&gt;0,"&lt;text "&amp;Main!N53&amp;" "&amp;Main!O53&amp;" id='geo"&amp;Main!K53&amp;"'&gt;"&amp;Main!D53&amp;"&lt;/text&gt;","")</f>
        <v/>
      </c>
      <c r="D53" t="str">
        <f>IF(Main!P53&lt;&gt;0,"&lt;use xlink:href='#spotlight' x='"&amp;Main!P53&amp;"' y='"&amp;Main!Q53&amp;"' id='"&amp;Main!K53&amp;"' /&gt;","")</f>
        <v>&lt;use xlink:href='#spotlight' x='8351' y='15990' id='RamaHere' /&gt;</v>
      </c>
      <c r="F53" t="str">
        <f>"&lt;tr&gt;&lt;td&gt;"&amp;Main!A53&amp;"&lt;/td&gt;"</f>
        <v>&lt;tr&gt;&lt;td&gt;52&lt;/td&gt;</v>
      </c>
      <c r="G53" t="str">
        <f>"&lt;td&gt;&lt;a href='..\..\mm.svg#"&amp;Main!K53&amp;"'&gt;"&amp;Main!B53&amp;"&lt;/a&gt;&lt;/td&gt;"</f>
        <v>&lt;td&gt;&lt;a href='..\..\mm.svg#RamaHere'&gt;Rama&lt;/a&gt;&lt;/td&gt;</v>
      </c>
      <c r="H53" t="str">
        <f>"&lt;td lang='gk'&gt;"&amp;Main!C53&amp;"&lt;/td&gt;"</f>
        <v>&lt;td lang='gk'&gt;Ραμα&lt;/td&gt;</v>
      </c>
      <c r="I53" t="str">
        <f>"&lt;td&gt;"&amp;Main!D53&amp;"&lt;/td&gt;"</f>
        <v>&lt;td&gt;&lt;/td&gt;</v>
      </c>
      <c r="J53" t="str">
        <f>"&lt;td align='right'&gt;"&amp;Main!E53&amp;"&lt;/td&gt;"</f>
        <v>&lt;td align='right'&gt;51&lt;/td&gt;</v>
      </c>
      <c r="K53" t="str">
        <f>"&lt;td align='right'&gt;"&amp;Main!F53&amp;"&lt;/td&gt;"</f>
        <v>&lt;td align='right'&gt;48&lt;/td&gt;</v>
      </c>
      <c r="L53" t="str">
        <f>"&lt;td align='right'&gt;"&amp;Main!G53&amp;"&lt;/td&gt;"</f>
        <v>&lt;td align='right'&gt;53&lt;/td&gt;</v>
      </c>
      <c r="M53" t="str">
        <f>"&lt;td align='right'&gt;"&amp;Main!H53&amp;"&lt;/td&gt;"</f>
        <v>&lt;td align='right'&gt;49&lt;/td&gt;</v>
      </c>
      <c r="N53" t="str">
        <f>"&lt;td&gt;"&amp;Main!I53&amp;"&lt;/td&gt;&lt;/tr&gt;"</f>
        <v>&lt;td&gt;&lt;/td&gt;&lt;/tr&gt;</v>
      </c>
    </row>
    <row r="54" spans="1:14">
      <c r="A54" t="str">
        <f>"&lt;path "&amp;Main!R54&amp;" "&amp;Main!S54&amp;" id='"&amp;Main!K54&amp;"' /&gt;"</f>
        <v>&lt;path d="m 9218.7,16574 h 19.6 m -1,-36 c -23.9,10 -29.7,72 1,90 m -159.5,-19 29.3,8 m -50.7,18 29,-104 25.4,111 m -588.9,-245 44.9,5 m -67.9,8 58.8,-74 28.4,106 m 298.6,81 1.3,120 m -201.1,-32 65.2,6 m -80.4,12 58.7,-98 25.4,111 m 266.1,-13 -0.6,-96 -40.3,64 -41.7,-64 -2,96 m -149.9,-190 -0.7,-111 -39.5,75 -40.9,-75 -2,112 m 139.1,-13 54.2,-5 m -66.3,22 52.5,-95 14.4,95 m 320.8,-57 h 69.3 m 0.7,63 -2,-110 m -69.4,1 v 111 m -46.4,-2 -0.5,-98 -30.4,66 -31.6,-66 -1.5,99 m -80,-62 h 24.8 m -1.3,-42 c -30.2,11 -37.5,85 1.3,106 m -95.1,-9 c -34.8,-5 -46.1,-93 3.2,-111 30.6,7 37,103 -3.2,111 z m -8.4,-55 h 14.2 m 204.4,256 c -33.7,-19 -26.8,-101 3.9,-109 26.5,6 27.8,101 -3.9,109 z m -10.4,-54 h 17.5 m -378,-6 c 56.2,-20 57.9,-73 -7.9,-58 l 2,123 m -152.4,-270 c 57.1,-19 39,-61 -8,-53 l 1.9,112" class="whiteScriptLean" id='Armath' /&gt;</v>
      </c>
      <c r="B54" t="str">
        <f>IF(Main!B54&lt;&gt;0,"&lt;text "&amp;Main!L54&amp;" "&amp;Main!M54&amp;" id='geo"&amp;Main!K54&amp;"'&gt;"&amp;Main!B54&amp;"&lt;/text&gt;","")</f>
        <v>&lt;text x='8042' y='16713' id='geoArmath'&gt;Arimathea&lt;/text&gt;</v>
      </c>
      <c r="C54" t="str">
        <f>IF(Main!D54&lt;&gt;0,"&lt;text "&amp;Main!N54&amp;" "&amp;Main!O54&amp;" id='geo"&amp;Main!K54&amp;"'&gt;"&amp;Main!D54&amp;"&lt;/text&gt;","")</f>
        <v>&lt;text x='8042' y='16713' id='geoArmath'&gt;Armathaim, also Arimathea&lt;/text&gt;</v>
      </c>
      <c r="D54" t="str">
        <f>IF(Main!P54&lt;&gt;0,"&lt;use xlink:href='#spotlight' x='"&amp;Main!P54&amp;"' y='"&amp;Main!Q54&amp;"' id='"&amp;Main!K54&amp;"' /&gt;","")</f>
        <v>&lt;use xlink:href='#spotlight' x='8081' y='16473' id='Armath' /&gt;</v>
      </c>
      <c r="F54" t="str">
        <f>"&lt;tr&gt;&lt;td&gt;"&amp;Main!A54&amp;"&lt;/td&gt;"</f>
        <v>&lt;tr&gt;&lt;td&gt;53&lt;/td&gt;</v>
      </c>
      <c r="G54" t="str">
        <f>"&lt;td&gt;&lt;a href='..\..\mm.svg#"&amp;Main!K54&amp;"'&gt;"&amp;Main!B54&amp;"&lt;/a&gt;&lt;/td&gt;"</f>
        <v>&lt;td&gt;&lt;a href='..\..\mm.svg#Armath'&gt;Arimathea&lt;/a&gt;&lt;/td&gt;</v>
      </c>
      <c r="H54" t="str">
        <f>"&lt;td lang='gk'&gt;"&amp;Main!C54&amp;"&lt;/td&gt;"</f>
        <v>&lt;td lang='gk'&gt;Αρμαθεμ ἡ Αριμαθε&lt;span class='lcm'&gt;α&lt;/span&gt;&lt;/td&gt;</v>
      </c>
      <c r="I54" t="str">
        <f>"&lt;td&gt;"&amp;Main!D54&amp;"&lt;/td&gt;"</f>
        <v>&lt;td&gt;Armathaim, also Arimathea&lt;/td&gt;</v>
      </c>
      <c r="J54" t="str">
        <f>"&lt;td align='right'&gt;"&amp;Main!E54&amp;"&lt;/td&gt;"</f>
        <v>&lt;td align='right'&gt;52&lt;/td&gt;</v>
      </c>
      <c r="K54" t="str">
        <f>"&lt;td align='right'&gt;"&amp;Main!F54&amp;"&lt;/td&gt;"</f>
        <v>&lt;td align='right'&gt;49&lt;/td&gt;</v>
      </c>
      <c r="L54" t="str">
        <f>"&lt;td align='right'&gt;"&amp;Main!G54&amp;"&lt;/td&gt;"</f>
        <v>&lt;td align='right'&gt;54&lt;/td&gt;</v>
      </c>
      <c r="M54" t="str">
        <f>"&lt;td align='right'&gt;"&amp;Main!H54&amp;"&lt;/td&gt;"</f>
        <v>&lt;td align='right'&gt;51&lt;/td&gt;</v>
      </c>
      <c r="N54" t="str">
        <f>"&lt;td&gt;"&amp;Main!I54&amp;"&lt;/td&gt;&lt;/tr&gt;"</f>
        <v>&lt;td&gt;&lt;/td&gt;&lt;/tr&gt;</v>
      </c>
    </row>
    <row r="55" spans="1:14">
      <c r="A55" t="str">
        <f>"&lt;path "&amp;Main!R55&amp;" "&amp;Main!S55&amp;" id='"&amp;Main!K55&amp;"' /&gt;"</f>
        <v>&lt;path d="m 9998.5,17000 c 38.5,21 38.5,86 1.5,114 -42.5,-33 -46.2,-77 -1.5,-114 z m -50,2 c -35.6,35 -48.1,76 -1.6,104 m 276.1,-811 4,132 m -778.5,378 -0.6,97 m -37.6,-102 75.1,4 m 71.7,2 c -18.7,48 6.4,170 40.9,75 54.9,87 65.9,-17 37.2,-68 m 117.4,19 -32.9,43 27.6,50 m -43.7,-121 0.9,124 m 97,-37 44.9,9 m -55.4,30 40,-114 45.6,119 m 47.5,-122 1.3,119 m 115.6,1 -36,-114 -33.9,112 m -138.2,112 h 37.4 m 12.1,-42 c -45.6,10 -70.7,83 -12.1,102 m -87.3,4 -0.7,-88 -40.7,59 -42,-59 -2.1,88 m -133.8,-39 60.2,1 m -81.8,32 54.4,-103 50.2,102 m -225.3,-7 -2.6,-85 87.6,97 -4.3,-99 m 560.9,102 -2,-108 67,107 -4,-111 m 100,292 -1,-93 64,92 -4,-94 m -206,6 c -55,29 -9,130 35,70 53,70 90,-34 58,-68 m -153,-29 1,105 m -88.8,-41 c 57.7,-19 39.4,-58 -8.2,-51 l 2.1,106 m -78.3,-5 c -42.8,-4 -56.7,-90 4,-109 37.6,7 45.5,101 -4,109 z m -152.8,-5 -2,-104 67.9,103 -3.3,-106 m -321.9,-4 -2.2,116 m -36.1,-121 75.2,4 m 69.7,-13 c -71.2,47 -24.4,158 29.6,86 56.7,83 102.2,-31 49.5,-73 m -162.9,361 2,76 m -27.5,-85 h 51.7 m 56.6,32 h 26.3 m -1.4,-36 c -32.6,10 -39.1,92 20.2,88 m 39.9,-92 98.6,2 m -73.6,3 -2.7,98 m 52.7,-98 -0.7,99 m 74.3,-20 46.5,-2 m -58.6,20 41.6,-93 31.6,92 m 40,-92 38.5,50 44.1,-49 m -48.2,86 6.1,-51 m 191.5,-4 h 27 m -1,-32 c -34,10 -45,82 1,81 m -98,-85 c -55,18 -35.1,92 -2,103 m 187,-11 -2,-83 70,82 -3,-84 m -141,-78 70,1 m -79,14 43,-96 46,95 m -156,-79 -35,26 35,38 m -50,-88 -1,102 m -143.9,-101 36.9,67 42.2,-66 m -46.1,116 1.3,-51 m -116.6,46 c -42.8,-5 -56.7,-90 4,-110 37.5,8 45.4,101 -4,110 z m -110.3,-117 -3.7,102 m -34.5,-106 75.1,3 m -188.8,1 35.6,50 27.7,-53 m -30.4,120 2.7,-66 m -147.5,23 69.8,2 m -89.8,8 65,-79 40.9,109 m 589.4,-955 32,59 31,-62 m -30,120 -7,-57 m -119,28 50,1 m -68.5,39 51.5,-125 36,123 m -217.5,-126 96.2,2 m -71.8,3 -2.6,107 m 51.4,-106 -0.7,106 m -164.3,-62 h 24.8 m 9.6,-45 c -30.2,10 -48.4,88 -9.6,108 m -293.2,5 c -35.5,-5 -47.1,-92 3.4,-112 31.1,8 37.7,103 -3.4,112 z m 220,-115 c -80.4,11 -69.8,95 -1.9,115 m -120.5,0 c -42.8,-5 -56.7,-90 4,-109 37.5,7 45.5,101 -4,109 z m -10.3,-54 h 17.4 m 476,-202 c 2,0 41,-2 41,-2 m -6,-74 c -61,12 -53,148 19,129 m -175.3,-120 75.3,-1 -80,110 71,-1 m -150.5,-26 -77.1,33 38.8,-120 64,119 m -192.8,-117 1.4,120 m -45.8,-102 -33,43 27.6,49 m -42.1,-98 -0.6,102 m -72.3,-113 c -69.1,28 -41,116 -6.7,128 m 777.1,-219 -3,-100 91,99 -4,-102 m -147,-20 1,120 m -55,4 v -123 l -51,82 -51,-82 -3,124 m -88.5,-16 -70.8,26 41.9,-131 50.4,119 m -133.6,-107 1.3,120 m -152.4,-7 -2.5,-108 83.4,107 -4.1,-111 m -192.1,52 c 1.9,0 24.7,0 24.7,0 m 12.8,-58 c -40.1,6 -67.2,113 -9.7,142 m -138.6,-121 -0.3,113 c 67.6,10 60.2,-66 3.1,-56 58.8,-1 52,-62 -2.8,-57 z" class="whiteScriptLean" id='Benjamin' /&gt;</v>
      </c>
      <c r="B55" t="str">
        <f>IF(Main!B55&lt;&gt;0,"&lt;text "&amp;Main!L55&amp;" "&amp;Main!M55&amp;" id='geo"&amp;Main!K55&amp;"'&gt;"&amp;Main!B55&amp;"&lt;/text&gt;","")</f>
        <v>&lt;text   id='geoBenjamin'&gt;(gloss)&lt;/text&gt;</v>
      </c>
      <c r="C55" t="str">
        <f>IF(Main!D55&lt;&gt;0,"&lt;text "&amp;Main!N55&amp;" "&amp;Main!O55&amp;" id='geo"&amp;Main!K55&amp;"'&gt;"&amp;Main!D55&amp;"&lt;/text&gt;","")</f>
        <v>&lt;text x='9048' y='15970' id='geoBenjamin'&gt;Benjamin, God shields him and he shall dwell between his mountains [Deut. 33:12]&lt;/text&gt;</v>
      </c>
      <c r="D55" t="str">
        <f>IF(Main!P55&lt;&gt;0,"&lt;use xlink:href='#spotlight' x='"&amp;Main!P55&amp;"' y='"&amp;Main!Q55&amp;"' id='"&amp;Main!K55&amp;"' /&gt;","")</f>
        <v/>
      </c>
      <c r="F55" t="str">
        <f>"&lt;tr&gt;&lt;td&gt;"&amp;Main!A55&amp;"&lt;/td&gt;"</f>
        <v>&lt;tr&gt;&lt;td&gt;54&lt;/td&gt;</v>
      </c>
      <c r="G55" t="str">
        <f>"&lt;td&gt;&lt;a href='..\..\mm.svg#"&amp;Main!K55&amp;"'&gt;"&amp;Main!B55&amp;"&lt;/a&gt;&lt;/td&gt;"</f>
        <v>&lt;td&gt;&lt;a href='..\..\mm.svg#Benjamin'&gt;(gloss)&lt;/a&gt;&lt;/td&gt;</v>
      </c>
      <c r="H55" t="str">
        <f>"&lt;td lang='gk'&gt;"&amp;Main!C55&amp;"&lt;/td&gt;"</f>
        <v>&lt;td lang='gk'&gt;Βενιαμὶν σκιάζει ὁ Θ(εὸ)ς ἐπ’ αὐτῷ καὶ ἀνάμεσον τῶν ὁρίων αὐτοῦ κατέπαυσεν&lt;/td&gt;</v>
      </c>
      <c r="I55" t="str">
        <f>"&lt;td&gt;"&amp;Main!D55&amp;"&lt;/td&gt;"</f>
        <v>&lt;td&gt;Benjamin, God shields him and he shall dwell between his mountains [Deut. 33:12]&lt;/td&gt;</v>
      </c>
      <c r="J55" t="str">
        <f>"&lt;td align='right'&gt;"&amp;Main!E55&amp;"&lt;/td&gt;"</f>
        <v>&lt;td align='right'&gt;53&lt;/td&gt;</v>
      </c>
      <c r="K55" t="str">
        <f>"&lt;td align='right'&gt;"&amp;Main!F55&amp;"&lt;/td&gt;"</f>
        <v>&lt;td align='right'&gt;50&lt;/td&gt;</v>
      </c>
      <c r="L55" t="str">
        <f>"&lt;td align='right'&gt;"&amp;Main!G55&amp;"&lt;/td&gt;"</f>
        <v>&lt;td align='right'&gt;55&lt;/td&gt;</v>
      </c>
      <c r="M55" t="str">
        <f>"&lt;td align='right'&gt;"&amp;Main!H55&amp;"&lt;/td&gt;"</f>
        <v>&lt;td align='right'&gt;41&lt;/td&gt;</v>
      </c>
      <c r="N55" t="str">
        <f>"&lt;td&gt;"&amp;Main!I55&amp;"&lt;/td&gt;&lt;/tr&gt;"</f>
        <v>&lt;td&gt;&lt;/td&gt;&lt;/tr&gt;</v>
      </c>
    </row>
    <row r="56" spans="1:14">
      <c r="A56" t="str">
        <f>"&lt;path "&amp;Main!R56&amp;" "&amp;Main!S56&amp;" id='"&amp;Main!K56&amp;"' /&gt;"</f>
        <v>&lt;path d="m 11979,15168 h 69 m -33,60 c -41,-4 -55,-101 4,-123 37,8 45,114 -4,123 z m -202,-124 -57,2 2,117 m 99,-73 76,1 m 1,74 -2,-128 m -76,0 v 129 m 295,-116 c -53,16 -58,105 -4,117" class="whiteScriptLean" id='Gethsemane' /&gt;</v>
      </c>
      <c r="B56" t="str">
        <f>IF(Main!B56&lt;&gt;0,"&lt;text "&amp;Main!L56&amp;" "&amp;Main!M56&amp;" id='geo"&amp;Main!K56&amp;"'&gt;"&amp;Main!B56&amp;"&lt;/text&gt;","")</f>
        <v>&lt;text x='11183' y='14863' id='geoGethsemane'&gt;Gethsemane&lt;/text&gt;</v>
      </c>
      <c r="C56" t="str">
        <f>IF(Main!D56&lt;&gt;0,"&lt;text "&amp;Main!N56&amp;" "&amp;Main!O56&amp;" id='geo"&amp;Main!K56&amp;"'&gt;"&amp;Main!D56&amp;"&lt;/text&gt;","")</f>
        <v/>
      </c>
      <c r="D56" t="str">
        <f>IF(Main!P56&lt;&gt;0,"&lt;use xlink:href='#spotlight' x='"&amp;Main!P56&amp;"' y='"&amp;Main!Q56&amp;"' id='"&amp;Main!K56&amp;"' /&gt;","")</f>
        <v>&lt;use xlink:href='#spotlight' x='11148' y='15022' id='Gethsemane' /&gt;</v>
      </c>
      <c r="F56" t="str">
        <f>"&lt;tr&gt;&lt;td&gt;"&amp;Main!A56&amp;"&lt;/td&gt;"</f>
        <v>&lt;tr&gt;&lt;td&gt;55&lt;/td&gt;</v>
      </c>
      <c r="G56" t="str">
        <f>"&lt;td&gt;&lt;a href='..\..\mm.svg#"&amp;Main!K56&amp;"'&gt;"&amp;Main!B56&amp;"&lt;/a&gt;&lt;/td&gt;"</f>
        <v>&lt;td&gt;&lt;a href='..\..\mm.svg#Gethsemane'&gt;Gethsemane&lt;/a&gt;&lt;/td&gt;</v>
      </c>
      <c r="H56" t="str">
        <f>"&lt;td lang='gk'&gt;"&amp;Main!C56&amp;"&lt;/td&gt;"</f>
        <v>&lt;td lang='gk'&gt;Γηθσ&lt;span class='lcm'&gt;ιμανη&lt;/span&gt;&lt;/td&gt;</v>
      </c>
      <c r="I56" t="str">
        <f>"&lt;td&gt;"&amp;Main!D56&amp;"&lt;/td&gt;"</f>
        <v>&lt;td&gt;&lt;/td&gt;</v>
      </c>
      <c r="J56" t="str">
        <f>"&lt;td align='right'&gt;"&amp;Main!E56&amp;"&lt;/td&gt;"</f>
        <v>&lt;td align='right'&gt;54&lt;/td&gt;</v>
      </c>
      <c r="K56" t="str">
        <f>"&lt;td align='right'&gt;"&amp;Main!F56&amp;"&lt;/td&gt;"</f>
        <v>&lt;td align='right'&gt;51&lt;/td&gt;</v>
      </c>
      <c r="L56" t="str">
        <f>"&lt;td align='right'&gt;"&amp;Main!G56&amp;"&lt;/td&gt;"</f>
        <v>&lt;td align='right'&gt;57&lt;/td&gt;</v>
      </c>
      <c r="M56" t="str">
        <f>"&lt;td align='right'&gt;"&amp;Main!H56&amp;"&lt;/td&gt;"</f>
        <v>&lt;td align='right'&gt;52&lt;/td&gt;</v>
      </c>
      <c r="N56" t="str">
        <f>"&lt;td&gt;"&amp;Main!I56&amp;"&lt;/td&gt;&lt;/tr&gt;"</f>
        <v>&lt;td&gt;&lt;/td&gt;&lt;/tr&gt;</v>
      </c>
    </row>
    <row r="57" spans="1:14">
      <c r="A57" t="str">
        <f>"&lt;path "&amp;Main!R57&amp;" "&amp;Main!S57&amp;" id='"&amp;Main!K57&amp;"' /&gt;"</f>
        <v>&lt;path d="m 12166,15377 -52,103 84,-25 m -1950,-81 h 94 m 0,102 -2,-176 m -94,2 v 176 m 215,-31 -68,39 55,-175 45,170 m 136,-169 -82,4 2,169 m 124,-172 3,182 m 197,-14 -53,-165 -55,173 m 139,-166 109,-1 m -90,9 -4,154 m 77,-153 -4,162 m 109,0 c -47,-7 -63,-143 4,-173 41,11 51,160 -4,173 z m 178,5 -47,-171 -46,168 m 142,-157 -4,164 m 98,-162 c -72,26 -52,147 -10,162 m 80,-150 -2,144 m 60,-94 h 42 m 6,-63 c -42,29 -95,148 5,162 m 76,-86 c 63,-29 43,-93 -8,-81 l 1,170 m 128,-3 c -55,-6 -72,-128 5,-154 47,10 57,142 -5,154 z m 71,-154 43,59 31,-62 m -36,152 1,-82 m 138,-54 c -85,36 -81,135 -2,153" class="redScript" id='Jerusalem' /&gt;</v>
      </c>
      <c r="B57" t="str">
        <f>IF(Main!B57&lt;&gt;0,"&lt;text "&amp;Main!L57&amp;" "&amp;Main!M57&amp;" id='geo"&amp;Main!K57&amp;"'&gt;"&amp;Main!B57&amp;"&lt;/text&gt;","")</f>
        <v>&lt;text x='12302' y='15451' id='geoJerusalem'&gt;Jerusalem&lt;/text&gt;</v>
      </c>
      <c r="C57" t="str">
        <f>IF(Main!D57&lt;&gt;0,"&lt;text "&amp;Main!N57&amp;" "&amp;Main!O57&amp;" id='geo"&amp;Main!K57&amp;"'&gt;"&amp;Main!D57&amp;"&lt;/text&gt;","")</f>
        <v>&lt;text x='12302' y='15451' id='geoJerusalem'&gt;The Holy City Jerusalem&lt;/text&gt;</v>
      </c>
      <c r="D57" t="str">
        <f>IF(Main!P57&lt;&gt;0,"&lt;use xlink:href='#spotlight' x='"&amp;Main!P57&amp;"' y='"&amp;Main!Q57&amp;"' id='"&amp;Main!K57&amp;"' /&gt;","")</f>
        <v>&lt;use xlink:href='#spotlight' x='11953' y='16784' id='Jerusalem' /&gt;</v>
      </c>
      <c r="F57" t="str">
        <f>"&lt;tr&gt;&lt;td&gt;"&amp;Main!A57&amp;"&lt;/td&gt;"</f>
        <v>&lt;tr&gt;&lt;td&gt;56&lt;/td&gt;</v>
      </c>
      <c r="G57" t="str">
        <f>"&lt;td&gt;&lt;a href='..\..\mm.svg#"&amp;Main!K57&amp;"'&gt;"&amp;Main!B57&amp;"&lt;/a&gt;&lt;/td&gt;"</f>
        <v>&lt;td&gt;&lt;a href='..\..\mm.svg#Jerusalem'&gt;Jerusalem&lt;/a&gt;&lt;/td&gt;</v>
      </c>
      <c r="H57" t="str">
        <f>"&lt;td lang='gk'&gt;"&amp;Main!C57&amp;"&lt;/td&gt;"</f>
        <v>&lt;td lang='gk'&gt;Ἡ ἁγία πόλις Ἰερουσα&lt;span class='lcm'&gt;λήμ&lt;/span&gt;&lt;/td&gt;</v>
      </c>
      <c r="I57" t="str">
        <f>"&lt;td&gt;"&amp;Main!D57&amp;"&lt;/td&gt;"</f>
        <v>&lt;td&gt;The Holy City Jerusalem&lt;/td&gt;</v>
      </c>
      <c r="J57" t="str">
        <f>"&lt;td align='right'&gt;"&amp;Main!E57&amp;"&lt;/td&gt;"</f>
        <v>&lt;td align='right'&gt;55&lt;/td&gt;</v>
      </c>
      <c r="K57" t="str">
        <f>"&lt;td align='right'&gt;"&amp;Main!F57&amp;"&lt;/td&gt;"</f>
        <v>&lt;td align='right'&gt;52&lt;/td&gt;</v>
      </c>
      <c r="L57" t="str">
        <f>"&lt;td align='right'&gt;"&amp;Main!G57&amp;"&lt;/td&gt;"</f>
        <v>&lt;td align='right'&gt;56&lt;/td&gt;</v>
      </c>
      <c r="M57" t="str">
        <f>"&lt;td align='right'&gt;"&amp;Main!H57&amp;"&lt;/td&gt;"</f>
        <v>&lt;td align='right'&gt;&lt;/td&gt;</v>
      </c>
      <c r="N57" t="str">
        <f>"&lt;td&gt;"&amp;Main!I57&amp;"&lt;/td&gt;&lt;/tr&gt;"</f>
        <v>&lt;td&gt;&lt;/td&gt;&lt;/tr&gt;</v>
      </c>
    </row>
    <row r="58" spans="1:14">
      <c r="A58" t="str">
        <f>"&lt;path "&amp;Main!R58&amp;" "&amp;Main!S58&amp;" id='"&amp;Main!K58&amp;"' /&gt;"</f>
        <v>&lt;path d="m 10200,15721 -50,51 56,84 m -78,-186 2,198 m 199,-118 -78,125 m 128,-14 -69,-187 m 161,87 h 87 m 3,114 -4,-205 m -83,-7 -5,204 m 180,-94 c 90,-29 67,-111 -8,-98 l -3,185" class="redScriptBig" id='Benjamins' /&gt;</v>
      </c>
      <c r="B58" t="str">
        <f>IF(Main!B58&lt;&gt;0,"&lt;text "&amp;Main!L58&amp;" "&amp;Main!M58&amp;" id='geo"&amp;Main!K58&amp;"'&gt;"&amp;Main!B58&amp;"&lt;/text&gt;","")</f>
        <v>&lt;text x='12476' y='15120' id='geoBenjamins'&gt;(region)&lt;/text&gt;</v>
      </c>
      <c r="C58" t="str">
        <f>IF(Main!D58&lt;&gt;0,"&lt;text "&amp;Main!N58&amp;" "&amp;Main!O58&amp;" id='geo"&amp;Main!K58&amp;"'&gt;"&amp;Main!D58&amp;"&lt;/text&gt;","")</f>
        <v>&lt;text x='9632' y='15626' id='geoBenjamins'&gt;Benjamin's Allotment&lt;/text&gt;</v>
      </c>
      <c r="D58" t="str">
        <f>IF(Main!P58&lt;&gt;0,"&lt;use xlink:href='#spotlight' x='"&amp;Main!P58&amp;"' y='"&amp;Main!Q58&amp;"' id='"&amp;Main!K58&amp;"' /&gt;","")</f>
        <v/>
      </c>
      <c r="F58" t="str">
        <f>"&lt;tr&gt;&lt;td&gt;"&amp;Main!A58&amp;"&lt;/td&gt;"</f>
        <v>&lt;tr&gt;&lt;td&gt;57&lt;/td&gt;</v>
      </c>
      <c r="G58" t="str">
        <f>"&lt;td&gt;&lt;a href='..\..\mm.svg#"&amp;Main!K58&amp;"'&gt;"&amp;Main!B58&amp;"&lt;/a&gt;&lt;/td&gt;"</f>
        <v>&lt;td&gt;&lt;a href='..\..\mm.svg#Benjamins'&gt;(region)&lt;/a&gt;&lt;/td&gt;</v>
      </c>
      <c r="H58" t="str">
        <f>"&lt;td lang='gk'&gt;"&amp;Main!C58&amp;"&lt;/td&gt;"</f>
        <v>&lt;td lang='gk'&gt;Κλῆρ(ος Βενιαμιν)&lt;/td&gt;</v>
      </c>
      <c r="I58" t="str">
        <f>"&lt;td&gt;"&amp;Main!D58&amp;"&lt;/td&gt;"</f>
        <v>&lt;td&gt;Benjamin's Allotment&lt;/td&gt;</v>
      </c>
      <c r="J58" t="str">
        <f>"&lt;td align='right'&gt;"&amp;Main!E58&amp;"&lt;/td&gt;"</f>
        <v>&lt;td align='right'&gt;56&lt;/td&gt;</v>
      </c>
      <c r="K58" t="str">
        <f>"&lt;td align='right'&gt;"&amp;Main!F58&amp;"&lt;/td&gt;"</f>
        <v>&lt;td align='right'&gt;53&lt;/td&gt;</v>
      </c>
      <c r="L58" t="str">
        <f>"&lt;td align='right'&gt;"&amp;Main!G58&amp;"&lt;/td&gt;"</f>
        <v>&lt;td align='right'&gt;59&lt;/td&gt;</v>
      </c>
      <c r="M58" t="str">
        <f>"&lt;td align='right'&gt;"&amp;Main!H58&amp;"&lt;/td&gt;"</f>
        <v>&lt;td align='right'&gt;42&lt;/td&gt;</v>
      </c>
      <c r="N58" t="str">
        <f>"&lt;td&gt;"&amp;Main!I58&amp;"&lt;/td&gt;&lt;/tr&gt;"</f>
        <v>&lt;td&gt;&lt;/td&gt;&lt;/tr&gt;</v>
      </c>
    </row>
    <row r="59" spans="1:14">
      <c r="A59" t="str">
        <f>"&lt;path "&amp;Main!R59&amp;" "&amp;Main!S59&amp;" id='"&amp;Main!K59&amp;"' /&gt;"</f>
        <v>&lt;path d="m 10680,17793 c 53,-5 43,-60 -3,-59 l 2,76 m -44,-2 -79,9 39,-83 53,91 m -263,-54 c 2,0 41,-2 41,-2 m 0,-38 c -61,10 -64,96 1,96 m -149,202 -2,-105 75,107 -3,-105 m 160,-176 -1,67 m -24,-75 h 51 m -222,-7 -8,80 m -19,-89 h 54 m -117,94 c -33,-4 -43,-77 3,-93 29,6 36,86 -3,93 z m -24,212 c -43,-4 -58,-77 3,-96 37,7 46,88 -3,96 z m -98,-105 1,94 m -27,-105 h 51 m -6,-185 2,84 m -27,-94 h 51" class="whiteScriptLean" id='Fourth' /&gt;</v>
      </c>
      <c r="B59" t="str">
        <f>IF(Main!B59&lt;&gt;0,"&lt;text "&amp;Main!L59&amp;" "&amp;Main!M59&amp;" id='geo"&amp;Main!K59&amp;"'&gt;"&amp;Main!B59&amp;"&lt;/text&gt;","")</f>
        <v>&lt;text x='8879' y='17693' id='geoFourth'&gt;The Fourth Mile&lt;/text&gt;</v>
      </c>
      <c r="C59" t="str">
        <f>IF(Main!D59&lt;&gt;0,"&lt;text "&amp;Main!N59&amp;" "&amp;Main!O59&amp;" id='geo"&amp;Main!K59&amp;"'&gt;"&amp;Main!D59&amp;"&lt;/text&gt;","")</f>
        <v/>
      </c>
      <c r="D59" t="str">
        <f>IF(Main!P59&lt;&gt;0,"&lt;use xlink:href='#spotlight' x='"&amp;Main!P59&amp;"' y='"&amp;Main!Q59&amp;"' id='"&amp;Main!K59&amp;"' /&gt;","")</f>
        <v>&lt;use xlink:href='#spotlight' x='10236' y='17842' id='Fourth' /&gt;</v>
      </c>
      <c r="F59" t="str">
        <f>"&lt;tr&gt;&lt;td&gt;"&amp;Main!A59&amp;"&lt;/td&gt;"</f>
        <v>&lt;tr&gt;&lt;td&gt;58&lt;/td&gt;</v>
      </c>
      <c r="G59" t="str">
        <f>"&lt;td&gt;&lt;a href='..\..\mm.svg#"&amp;Main!K59&amp;"'&gt;"&amp;Main!B59&amp;"&lt;/a&gt;&lt;/td&gt;"</f>
        <v>&lt;td&gt;&lt;a href='..\..\mm.svg#Fourth'&gt;The Fourth Mile&lt;/a&gt;&lt;/td&gt;</v>
      </c>
      <c r="H59" t="str">
        <f>"&lt;td lang='gk'&gt;"&amp;Main!C59&amp;"&lt;/td&gt;"</f>
        <v>&lt;td lang='gk'&gt;Τὸ τέταρτον&lt;/td&gt;</v>
      </c>
      <c r="I59" t="str">
        <f>"&lt;td&gt;"&amp;Main!D59&amp;"&lt;/td&gt;"</f>
        <v>&lt;td&gt;&lt;/td&gt;</v>
      </c>
      <c r="J59" t="str">
        <f>"&lt;td align='right'&gt;"&amp;Main!E59&amp;"&lt;/td&gt;"</f>
        <v>&lt;td align='right'&gt;57&lt;/td&gt;</v>
      </c>
      <c r="K59" t="str">
        <f>"&lt;td align='right'&gt;"&amp;Main!F59&amp;"&lt;/td&gt;"</f>
        <v>&lt;td align='right'&gt;54&lt;/td&gt;</v>
      </c>
      <c r="L59" t="str">
        <f>"&lt;td align='right'&gt;"&amp;Main!G59&amp;"&lt;/td&gt;"</f>
        <v>&lt;td align='right'&gt;60&lt;/td&gt;</v>
      </c>
      <c r="M59" t="str">
        <f>"&lt;td align='right'&gt;"&amp;Main!H59&amp;"&lt;/td&gt;"</f>
        <v>&lt;td align='right'&gt;53&lt;/td&gt;</v>
      </c>
      <c r="N59" t="str">
        <f>"&lt;td&gt;"&amp;Main!I59&amp;"&lt;/td&gt;&lt;/tr&gt;"</f>
        <v>&lt;td&gt;&lt;/td&gt;&lt;/tr&gt;</v>
      </c>
    </row>
    <row r="60" spans="1:14">
      <c r="A60" t="str">
        <f>"&lt;path "&amp;Main!R60&amp;" "&amp;Main!S60&amp;" id='"&amp;Main!K60&amp;"' /&gt;"</f>
        <v>&lt;path d="m 11043,18108 c 2,0 31,15 31,15 m 9,-48 c -30,-12 -58,69 -19,90 m 180,41 29,-90 41,104 24,-87 m -218,47 20,-87 30,98 27,-90 m 256,118 -75,11 66,-84 28,104 m -513,-101 c -43,-4 -47,-76 14,-95 37,7 35,87 -14,95 z m -103,-106 -19,98 m -3,-116 59,13" class="whiteScriptLean" id='Ninth' /&gt;</v>
      </c>
      <c r="B60" t="str">
        <f>IF(Main!B60&lt;&gt;0,"&lt;text "&amp;Main!L60&amp;" "&amp;Main!M60&amp;" id='geo"&amp;Main!K60&amp;"'&gt;"&amp;Main!B60&amp;"&lt;/text&gt;","")</f>
        <v>&lt;text x='9910' y='18172' id='geoNinth'&gt;The Ninth Mile&lt;/text&gt;</v>
      </c>
      <c r="C60" t="str">
        <f>IF(Main!D60&lt;&gt;0,"&lt;text "&amp;Main!N60&amp;" "&amp;Main!O60&amp;" id='geo"&amp;Main!K60&amp;"'&gt;"&amp;Main!D60&amp;"&lt;/text&gt;","")</f>
        <v/>
      </c>
      <c r="D60" t="str">
        <f>IF(Main!P60&lt;&gt;0,"&lt;use xlink:href='#spotlight' x='"&amp;Main!P60&amp;"' y='"&amp;Main!Q60&amp;"' id='"&amp;Main!K60&amp;"' /&gt;","")</f>
        <v>&lt;use xlink:href='#spotlight' x='10906' y='18109' id='Ninth' /&gt;</v>
      </c>
      <c r="F60" t="str">
        <f>"&lt;tr&gt;&lt;td&gt;"&amp;Main!A60&amp;"&lt;/td&gt;"</f>
        <v>&lt;tr&gt;&lt;td&gt;59&lt;/td&gt;</v>
      </c>
      <c r="G60" t="str">
        <f>"&lt;td&gt;&lt;a href='..\..\mm.svg#"&amp;Main!K60&amp;"'&gt;"&amp;Main!B60&amp;"&lt;/a&gt;&lt;/td&gt;"</f>
        <v>&lt;td&gt;&lt;a href='..\..\mm.svg#Ninth'&gt;The Ninth Mile&lt;/a&gt;&lt;/td&gt;</v>
      </c>
      <c r="H60" t="str">
        <f>"&lt;td lang='gk'&gt;"&amp;Main!C60&amp;"&lt;/td&gt;"</f>
        <v>&lt;td lang='gk'&gt;Τὸ ἔννα(τον)&lt;/td&gt;</v>
      </c>
      <c r="I60" t="str">
        <f>"&lt;td&gt;"&amp;Main!D60&amp;"&lt;/td&gt;"</f>
        <v>&lt;td&gt;&lt;/td&gt;</v>
      </c>
      <c r="J60" t="str">
        <f>"&lt;td align='right'&gt;"&amp;Main!E60&amp;"&lt;/td&gt;"</f>
        <v>&lt;td align='right'&gt;58&lt;/td&gt;</v>
      </c>
      <c r="K60" t="str">
        <f>"&lt;td align='right'&gt;"&amp;Main!F60&amp;"&lt;/td&gt;"</f>
        <v>&lt;td align='right'&gt;55&lt;/td&gt;</v>
      </c>
      <c r="L60" t="str">
        <f>"&lt;td align='right'&gt;"&amp;Main!G60&amp;"&lt;/td&gt;"</f>
        <v>&lt;td align='right'&gt;61&lt;/td&gt;</v>
      </c>
      <c r="M60" t="str">
        <f>"&lt;td align='right'&gt;"&amp;Main!H60&amp;"&lt;/td&gt;"</f>
        <v>&lt;td align='right'&gt;54&lt;/td&gt;</v>
      </c>
      <c r="N60" t="str">
        <f>"&lt;td&gt;"&amp;Main!I60&amp;"&lt;/td&gt;&lt;/tr&gt;"</f>
        <v>&lt;td&gt;&lt;/td&gt;&lt;/tr&gt;</v>
      </c>
    </row>
    <row r="61" spans="1:14">
      <c r="A61" t="str">
        <f>"&lt;path "&amp;Main!R61&amp;" "&amp;Main!S61&amp;" id='"&amp;Main!K61&amp;"' /&gt;"</f>
        <v>&lt;path d="m 11705,18304 c 2,0 52,-2 52,-2 m 11,-71 c -69,8 -87,135 -15,130 m 703,102 13,-112 60,107 24,-108 m -703,36 c -42,-6 -58,-121 3,-140 37,7 47,131 -3,140 z m -11,-70 23,6 m 426,13 c -15,12 -63,136 40,80 39,89 110,-3 80,-62 m -248,-2 c 66,1 57,-57 6,-60 l -12,125 m -196,-154 c -72,47 -20,172 45,78 29,110 103,61 71,-61 m -487,-76 -15,122 c 68,35 61,-57 4,-47 59,-2 66,-80 11,-75 z" class="whiteScriptLean" id='Bethoron' /&gt;</v>
      </c>
      <c r="B61" t="str">
        <f>IF(Main!B61&lt;&gt;0,"&lt;text "&amp;Main!L61&amp;" "&amp;Main!M61&amp;" id='geo"&amp;Main!K61&amp;"'&gt;"&amp;Main!B61&amp;"&lt;/text&gt;","")</f>
        <v>&lt;text x='11534' y='18319' id='geoBethoron'&gt;Bethoron&lt;/text&gt;</v>
      </c>
      <c r="C61" t="str">
        <f>IF(Main!D61&lt;&gt;0,"&lt;text "&amp;Main!N61&amp;" "&amp;Main!O61&amp;" id='geo"&amp;Main!K61&amp;"'&gt;"&amp;Main!D61&amp;"&lt;/text&gt;","")</f>
        <v/>
      </c>
      <c r="D61" t="str">
        <f>IF(Main!P61&lt;&gt;0,"&lt;use xlink:href='#spotlight' x='"&amp;Main!P61&amp;"' y='"&amp;Main!Q61&amp;"' id='"&amp;Main!K61&amp;"' /&gt;","")</f>
        <v>&lt;use xlink:href='#spotlight' x='11565' y='18469' id='Bethoron' /&gt;</v>
      </c>
      <c r="F61" t="str">
        <f>"&lt;tr&gt;&lt;td&gt;"&amp;Main!A61&amp;"&lt;/td&gt;"</f>
        <v>&lt;tr&gt;&lt;td&gt;60&lt;/td&gt;</v>
      </c>
      <c r="G61" t="str">
        <f>"&lt;td&gt;&lt;a href='..\..\mm.svg#"&amp;Main!K61&amp;"'&gt;"&amp;Main!B61&amp;"&lt;/a&gt;&lt;/td&gt;"</f>
        <v>&lt;td&gt;&lt;a href='..\..\mm.svg#Bethoron'&gt;Bethoron&lt;/a&gt;&lt;/td&gt;</v>
      </c>
      <c r="H61" t="str">
        <f>"&lt;td lang='gk'&gt;"&amp;Main!C61&amp;"&lt;/td&gt;"</f>
        <v>&lt;td lang='gk'&gt;Βεθωρων&lt;/td&gt;</v>
      </c>
      <c r="I61" t="str">
        <f>"&lt;td&gt;"&amp;Main!D61&amp;"&lt;/td&gt;"</f>
        <v>&lt;td&gt;&lt;/td&gt;</v>
      </c>
      <c r="J61" t="str">
        <f>"&lt;td align='right'&gt;"&amp;Main!E61&amp;"&lt;/td&gt;"</f>
        <v>&lt;td align='right'&gt;59&lt;/td&gt;</v>
      </c>
      <c r="K61" t="str">
        <f>"&lt;td align='right'&gt;"&amp;Main!F61&amp;"&lt;/td&gt;"</f>
        <v>&lt;td align='right'&gt;56&lt;/td&gt;</v>
      </c>
      <c r="L61" t="str">
        <f>"&lt;td align='right'&gt;"&amp;Main!G61&amp;"&lt;/td&gt;"</f>
        <v>&lt;td align='right'&gt;62&lt;/td&gt;</v>
      </c>
      <c r="M61" t="str">
        <f>"&lt;td align='right'&gt;"&amp;Main!H61&amp;"&lt;/td&gt;"</f>
        <v>&lt;td align='right'&gt;55&lt;/td&gt;</v>
      </c>
      <c r="N61" t="str">
        <f>"&lt;td&gt;"&amp;Main!I61&amp;"&lt;/td&gt;&lt;/tr&gt;"</f>
        <v>&lt;td&gt;&lt;/td&gt;&lt;/tr&gt;</v>
      </c>
    </row>
    <row r="62" spans="1:14">
      <c r="A62" t="str">
        <f>"&lt;path "&amp;Main!R62&amp;" "&amp;Main!S62&amp;" id='"&amp;Main!K62&amp;"' /&gt;"</f>
        <v>&lt;path d="m 10682,18499 -33,43 28,49 m -42,-99 -1,102 m 1038,127 -14,-160 -70,145 m -34,-153 -29,147 m -4,-161 70,13 m -186,-27 c 58,93 50,194 -4,181 -54,-14 -26,-94 60,-181 m -141,50 c 53,-24 37,-81 -8,-71 l -21,173 m -93,-111 c 2,0 50,-2 50,-2 m 0,-62 c -91,-17 -85,156 -21,150" class="whiteScriptLean" id='Capheruta' /&gt;</v>
      </c>
      <c r="B62" t="str">
        <f>IF(Main!B62&lt;&gt;0,"&lt;text "&amp;Main!L62&amp;" "&amp;Main!M62&amp;" id='geo"&amp;Main!K62&amp;"'&gt;"&amp;Main!B62&amp;"&lt;/text&gt;","")</f>
        <v>&lt;text x='9738' y='18499' id='geoCapheruta'&gt;Kapheruta&lt;/text&gt;</v>
      </c>
      <c r="C62" t="str">
        <f>IF(Main!D62&lt;&gt;0,"&lt;text "&amp;Main!N62&amp;" "&amp;Main!O62&amp;" id='geo"&amp;Main!K62&amp;"'&gt;"&amp;Main!D62&amp;"&lt;/text&gt;","")</f>
        <v/>
      </c>
      <c r="D62" t="str">
        <f>IF(Main!P62&lt;&gt;0,"&lt;use xlink:href='#spotlight' x='"&amp;Main!P62&amp;"' y='"&amp;Main!Q62&amp;"' id='"&amp;Main!K62&amp;"' /&gt;","")</f>
        <v>&lt;use xlink:href='#spotlight' x='10658' y='18609' id='Capheruta' /&gt;</v>
      </c>
      <c r="F62" t="str">
        <f>"&lt;tr&gt;&lt;td&gt;"&amp;Main!A62&amp;"&lt;/td&gt;"</f>
        <v>&lt;tr&gt;&lt;td&gt;61&lt;/td&gt;</v>
      </c>
      <c r="G62" t="str">
        <f>"&lt;td&gt;&lt;a href='..\..\mm.svg#"&amp;Main!K62&amp;"'&gt;"&amp;Main!B62&amp;"&lt;/a&gt;&lt;/td&gt;"</f>
        <v>&lt;td&gt;&lt;a href='..\..\mm.svg#Capheruta'&gt;Kapheruta&lt;/a&gt;&lt;/td&gt;</v>
      </c>
      <c r="H62" t="str">
        <f>"&lt;td lang='gk'&gt;"&amp;Main!C62&amp;"&lt;/td&gt;"</f>
        <v>&lt;td lang='gk'&gt;Κα&lt;span class='lcm'&gt; ... &lt;/span&gt;ρουτα&lt;/td&gt;</v>
      </c>
      <c r="I62" t="str">
        <f>"&lt;td&gt;"&amp;Main!D62&amp;"&lt;/td&gt;"</f>
        <v>&lt;td&gt;&lt;/td&gt;</v>
      </c>
      <c r="J62" t="str">
        <f>"&lt;td align='right'&gt;"&amp;Main!E62&amp;"&lt;/td&gt;"</f>
        <v>&lt;td align='right'&gt;60&lt;/td&gt;</v>
      </c>
      <c r="K62" t="str">
        <f>"&lt;td align='right'&gt;"&amp;Main!F62&amp;"&lt;/td&gt;"</f>
        <v>&lt;td align='right'&gt;57&lt;/td&gt;</v>
      </c>
      <c r="L62" t="str">
        <f>"&lt;td align='right'&gt;"&amp;Main!G62&amp;"&lt;/td&gt;"</f>
        <v>&lt;td align='right'&gt;63&lt;/td&gt;</v>
      </c>
      <c r="M62" t="str">
        <f>"&lt;td align='right'&gt;"&amp;Main!H62&amp;"&lt;/td&gt;"</f>
        <v>&lt;td align='right'&gt;56&lt;/td&gt;</v>
      </c>
      <c r="N62" t="str">
        <f>"&lt;td&gt;"&amp;Main!I62&amp;"&lt;/td&gt;&lt;/tr&gt;"</f>
        <v>&lt;td&gt;&lt;/td&gt;&lt;/tr&gt;</v>
      </c>
    </row>
    <row r="63" spans="1:14">
      <c r="A63" t="str">
        <f>"&lt;path "&amp;Main!R63&amp;" "&amp;Main!S63&amp;" id='"&amp;Main!K63&amp;"' /&gt;"</f>
        <v>&lt;path d="m 10380,18983 45,1 m 8,-82 c -108,55 -61,144 -24,157 m -1018.1,-227 -0.3,174 c 69.9,15 62.3,-102 3.2,-86 60.8,-2 53.9,-95 -2.9,-88 z m 149.1,10 c -38.8,17 -48.1,139 1.6,173 m -31.7,-105 h 31.7 m 93.6,-58 h 45.9 m -23.3,16 1.8,145 m 149.3,16 c -55.7,-7 -73.7,-133 5.1,-161 48.8,11 59.1,148 -5.1,161 z m 192.1,-1 -1,-155 -37.6,106 -39,-106 -2,157 m 182.6,-146 c -47,16 -59,124 1,155 m -37,-93 h 37 m 144,96 -34,-141 -34,139 m 182,-159 -59,2 -2,157 m -266,64 62,-2 -56,98 h 54 m 43,-97 -3,94 m 86,-94 c -47,27 -69,56 -8,92" class="whiteScriptLean" id='Betomelgezis' /&gt;</v>
      </c>
      <c r="B63" t="str">
        <f>IF(Main!B63&lt;&gt;0,"&lt;text "&amp;Main!L63&amp;" "&amp;Main!M63&amp;" id='geo"&amp;Main!K63&amp;"'&gt;"&amp;Main!B63&amp;"&lt;/text&gt;","")</f>
        <v>&lt;text x='8412' y='18858' id='geoBetomelgezis'&gt;Betomelgezis&lt;/text&gt;</v>
      </c>
      <c r="C63" t="str">
        <f>IF(Main!D63&lt;&gt;0,"&lt;text "&amp;Main!N63&amp;" "&amp;Main!O63&amp;" id='geo"&amp;Main!K63&amp;"'&gt;"&amp;Main!D63&amp;"&lt;/text&gt;","")</f>
        <v/>
      </c>
      <c r="D63" t="str">
        <f>IF(Main!P63&lt;&gt;0,"&lt;use xlink:href='#spotlight' x='"&amp;Main!P63&amp;"' y='"&amp;Main!Q63&amp;"' id='"&amp;Main!K63&amp;"' /&gt;","")</f>
        <v>&lt;use xlink:href='#spotlight' x='9419' y='19054' id='Betomelgezis' /&gt;</v>
      </c>
      <c r="F63" t="str">
        <f>"&lt;tr&gt;&lt;td&gt;"&amp;Main!A63&amp;"&lt;/td&gt;"</f>
        <v>&lt;tr&gt;&lt;td&gt;62&lt;/td&gt;</v>
      </c>
      <c r="G63" t="str">
        <f>"&lt;td&gt;&lt;a href='..\..\mm.svg#"&amp;Main!K63&amp;"'&gt;"&amp;Main!B63&amp;"&lt;/a&gt;&lt;/td&gt;"</f>
        <v>&lt;td&gt;&lt;a href='..\..\mm.svg#Betomelgezis'&gt;Betomelgezis&lt;/a&gt;&lt;/td&gt;</v>
      </c>
      <c r="H63" t="str">
        <f>"&lt;td lang='gk'&gt;"&amp;Main!C63&amp;"&lt;/td&gt;"</f>
        <v>&lt;td lang='gk'&gt;Βετομελγεζις&lt;/td&gt;</v>
      </c>
      <c r="I63" t="str">
        <f>"&lt;td&gt;"&amp;Main!D63&amp;"&lt;/td&gt;"</f>
        <v>&lt;td&gt;&lt;/td&gt;</v>
      </c>
      <c r="J63" t="str">
        <f>"&lt;td align='right'&gt;"&amp;Main!E63&amp;"&lt;/td&gt;"</f>
        <v>&lt;td align='right'&gt;61&lt;/td&gt;</v>
      </c>
      <c r="K63" t="str">
        <f>"&lt;td align='right'&gt;"&amp;Main!F63&amp;"&lt;/td&gt;"</f>
        <v>&lt;td align='right'&gt;60&lt;/td&gt;</v>
      </c>
      <c r="L63" t="str">
        <f>"&lt;td align='right'&gt;"&amp;Main!G63&amp;"&lt;/td&gt;"</f>
        <v>&lt;td align='right'&gt;64&lt;/td&gt;</v>
      </c>
      <c r="M63" t="str">
        <f>"&lt;td align='right'&gt;"&amp;Main!H63&amp;"&lt;/td&gt;"</f>
        <v>&lt;td align='right'&gt;59&lt;/td&gt;</v>
      </c>
      <c r="N63" t="str">
        <f>"&lt;td&gt;"&amp;Main!I63&amp;"&lt;/td&gt;&lt;/tr&gt;"</f>
        <v>&lt;td&gt;&lt;/td&gt;&lt;/tr&gt;</v>
      </c>
    </row>
    <row r="64" spans="1:14">
      <c r="A64" t="str">
        <f>"&lt;path "&amp;Main!R64&amp;" "&amp;Main!S64&amp;" id='"&amp;Main!K64&amp;"' /&gt;"</f>
        <v>&lt;path d="m 10931,19102 c -42,-6 -55,-109 4,-133 37,9 44,123 -4,133 z m -10,-65 h 17 m 48,138 1,120 m 163,-32 38,3 m -58,33 47,-107 44,110 m -154,-17 c -43,-5 -57,-91 3,-110 38,7 46,101 -3,110 z m -11,-54 h 18 m 101,-125 16,-127 -51,67 -53,-70 -2,129 m -60,-140 1,135 m -128,86 -39,112 74,1 z m -140,90 42,-2 m -46,23 29,-127 30,126 m -189,4 5,-119 62,110 -3,-105 m -165,-8 34,54 29,-57 m -30,120 v -58 m -145,51 -2,-124 66,123 -4,-125 m -198,52 h 66 m 1,74 -2,-127 m -67,1 v 128 m 540,-317 39,122 m -14,-30 -59,27 30,-86 m -91,-40 1,128 m -225,-123 46,132 m -12,-23 -82,21 52,-98 m 126,-37 -40,127 75,3 z" class="whiteScriptLean" id='Adiathim' /&gt;</v>
      </c>
      <c r="B64" t="str">
        <f>IF(Main!B64&lt;&gt;0,"&lt;text "&amp;Main!L64&amp;" "&amp;Main!M64&amp;" id='geo"&amp;Main!K64&amp;"'&gt;"&amp;Main!B64&amp;"&lt;/text&gt;","")</f>
        <v>&lt;text x='9958' y='19166' id='geoAdiathim'&gt;Adiathim&lt;/text&gt;</v>
      </c>
      <c r="C64" t="str">
        <f>IF(Main!D64&lt;&gt;0,"&lt;text "&amp;Main!N64&amp;" "&amp;Main!O64&amp;" id='geo"&amp;Main!K64&amp;"'&gt;"&amp;Main!D64&amp;"&lt;/text&gt;","")</f>
        <v>&lt;text x='9536' y='19374' id='geoAdiathim'&gt;Adiathim now Aditha&lt;/text&gt;</v>
      </c>
      <c r="D64" t="str">
        <f>IF(Main!P64&lt;&gt;0,"&lt;use xlink:href='#spotlight' x='"&amp;Main!P64&amp;"' y='"&amp;Main!Q64&amp;"' id='"&amp;Main!K64&amp;"' /&gt;","")</f>
        <v>&lt;use xlink:href='#spotlight' x='10603' y='19363' id='Adiathim' /&gt;</v>
      </c>
      <c r="F64" t="str">
        <f>"&lt;tr&gt;&lt;td&gt;"&amp;Main!A64&amp;"&lt;/td&gt;"</f>
        <v>&lt;tr&gt;&lt;td&gt;63&lt;/td&gt;</v>
      </c>
      <c r="G64" t="str">
        <f>"&lt;td&gt;&lt;a href='..\..\mm.svg#"&amp;Main!K64&amp;"'&gt;"&amp;Main!B64&amp;"&lt;/a&gt;&lt;/td&gt;"</f>
        <v>&lt;td&gt;&lt;a href='..\..\mm.svg#Adiathim'&gt;Adiathim&lt;/a&gt;&lt;/td&gt;</v>
      </c>
      <c r="H64" t="str">
        <f>"&lt;td lang='gk'&gt;"&amp;Main!C64&amp;"&lt;/td&gt;"</f>
        <v>&lt;td lang='gk'&gt;Αδιαθιμ  ἡ νῦν Αδιθα&lt;/td&gt;</v>
      </c>
      <c r="I64" t="str">
        <f>"&lt;td&gt;"&amp;Main!D64&amp;"&lt;/td&gt;"</f>
        <v>&lt;td&gt;Adiathim now Aditha&lt;/td&gt;</v>
      </c>
      <c r="J64" t="str">
        <f>"&lt;td align='right'&gt;"&amp;Main!E64&amp;"&lt;/td&gt;"</f>
        <v>&lt;td align='right'&gt;62&lt;/td&gt;</v>
      </c>
      <c r="K64" t="str">
        <f>"&lt;td align='right'&gt;"&amp;Main!F64&amp;"&lt;/td&gt;"</f>
        <v>&lt;td align='right'&gt;59&lt;/td&gt;</v>
      </c>
      <c r="L64" t="str">
        <f>"&lt;td align='right'&gt;"&amp;Main!G64&amp;"&lt;/td&gt;"</f>
        <v>&lt;td align='right'&gt;65&lt;/td&gt;</v>
      </c>
      <c r="M64" t="str">
        <f>"&lt;td align='right'&gt;"&amp;Main!H64&amp;"&lt;/td&gt;"</f>
        <v>&lt;td align='right'&gt;58&lt;/td&gt;</v>
      </c>
      <c r="N64" t="str">
        <f>"&lt;td&gt;"&amp;Main!I64&amp;"&lt;/td&gt;&lt;/tr&gt;"</f>
        <v>&lt;td&gt;&lt;/td&gt;&lt;/tr&gt;</v>
      </c>
    </row>
    <row r="65" spans="1:14">
      <c r="A65" t="str">
        <f>"&lt;path "&amp;Main!R65&amp;" "&amp;Main!S65&amp;" id='"&amp;Main!K65&amp;"' /&gt;"</f>
        <v>&lt;path d="m 12554,19210 -2,20 m 84,457 70,1 m -77,15 48,-91 49,89 m 55,-81 -2,87 m 217,-71 1,70 m -110,21 c -44,-5 -58,-78 4,-95 38,7 46,87 -4,95 z m -100,-458 -35,18 27,50 m -41,-110 -13,119 m -112,-62 c 2,0 56,10 56,10 m -2,-54 c -81,11 -84,106 1,106 m 142,-202 10,-160 100,164 11,-156 m -286,-36 43,84 40,-66 m -50,163 5,-87 m -22,385 c -80,11 -70,95 -2,116 m 252,14 3,-109 84,115 9,-108 m -187,59 -94,34 51,-121 72,123 m -376,-445 13,-152 77,161 15,-157 m -64,637 -1,93 c 78,8 70,-55 4,-46 67,-1 60,-51 -3,-47 z m -90,54 -65,15 56,-72 20,85 m -127,-67 -41,19 45,27 m -43,-77 -9,86 m -77,-67 -19,12 36,41 m -54,-90 -1,100 m -63,-26 -73,18 52,-86 47,99 m -144,-13 -1,-91 -40,61 -51,-74 -18,91 m -50,-90 1,94 m -89,-1 c -43,-5 -57,-91 4,-110 37,7 45,101 -4,110 z m 99,-170 70,1 m -88,12 63,-114 40,113 m 28,-104 26,39 32,-25 m -36,96 4,-74 m -204,-62 -2,116 m -37,-121 76,4 m 296,30 -2,116 m -36,-121 75,3 m 57,68 h 85 m 6,48 -3,-107 m -83,1 v 108 m 198,-93 c -79,7 -87,78 -18,121 m 93,-65 h 97 m 1,62 -3,-106 m -98,1 v 107 m 26,-227 -101,22 73,-122 54,124 m -198,-7 c -42,-8 -55,-112 4,-135 37,8 44,124 -4,135 z m -10,-67 h 17 m -100,-66 -12,123 m -92,-127 -46,124 82,-1 z m -187,-29 c -70,60 -24,203 29,110 46,86 105,-43 55,-94 m -185,118 2,-141 -39,75 -41,-75 -9,136 m 580,-272 h 63 m -1,92 20,-166 m -84,-2 -15,159 m -119,-23 -1,-149 -37,99 -30,-112 -11,162 m -58,-167 -12,166 m -105,-109 h 34 m 9,-61 c -60,1 -66,137 -9,147 m -562,-53 v -144 l -48,78 -37,-85 -10,152 m 186,-141 c -69,63 -24,218 28,117 58,114 109,-45 66,-97 m 105,26 -46,137 72,1 z m 95,54 58,9 m 8,-76 c -86,15 -98,154 -8,154" class="whiteScriptLean" id='Modiim' /&gt;</v>
      </c>
      <c r="B65" t="str">
        <f>IF(Main!B65&lt;&gt;0,"&lt;text "&amp;Main!L65&amp;" "&amp;Main!M65&amp;" id='geo"&amp;Main!K65&amp;"'&gt;"&amp;Main!B65&amp;"&lt;/text&gt;","")</f>
        <v>&lt;text x='11093' y='18906' id='geoModiim'&gt;Modeim&lt;/text&gt;</v>
      </c>
      <c r="C65" t="str">
        <f>IF(Main!D65&lt;&gt;0,"&lt;text "&amp;Main!N65&amp;" "&amp;Main!O65&amp;" id='geo"&amp;Main!K65&amp;"'&gt;"&amp;Main!D65&amp;"&lt;/text&gt;","")</f>
        <v>&lt;text x='10848' y='19269' id='geoModiim'&gt;Modiim, now Moditha, whence came the Maccabees&lt;/text&gt;</v>
      </c>
      <c r="D65" t="str">
        <f>IF(Main!P65&lt;&gt;0,"&lt;use xlink:href='#spotlight' x='"&amp;Main!P65&amp;"' y='"&amp;Main!Q65&amp;"' id='"&amp;Main!K65&amp;"' /&gt;","")</f>
        <v>&lt;use xlink:href='#spotlight' x='11155' y='19038' id='Modiim' /&gt;</v>
      </c>
      <c r="F65" t="str">
        <f>"&lt;tr&gt;&lt;td&gt;"&amp;Main!A65&amp;"&lt;/td&gt;"</f>
        <v>&lt;tr&gt;&lt;td&gt;64&lt;/td&gt;</v>
      </c>
      <c r="G65" t="str">
        <f>"&lt;td&gt;&lt;a href='..\..\mm.svg#"&amp;Main!K65&amp;"'&gt;"&amp;Main!B65&amp;"&lt;/a&gt;&lt;/td&gt;"</f>
        <v>&lt;td&gt;&lt;a href='..\..\mm.svg#Modiim'&gt;Modeim&lt;/a&gt;&lt;/td&gt;</v>
      </c>
      <c r="H65" t="str">
        <f>"&lt;td lang='gk'&gt;"&amp;Main!C65&amp;"&lt;/td&gt;"</f>
        <v>&lt;td lang='gk'&gt;Μωδεειμ, ἡ νῦν Μωθιδα, ἐκ ταύτης ἧσαν οἱ Μακκαβαῖοι&lt;/td&gt;</v>
      </c>
      <c r="I65" t="str">
        <f>"&lt;td&gt;"&amp;Main!D65&amp;"&lt;/td&gt;"</f>
        <v>&lt;td&gt;Modiim, now Moditha, whence came the Maccabees&lt;/td&gt;</v>
      </c>
      <c r="J65" t="str">
        <f>"&lt;td align='right'&gt;"&amp;Main!E65&amp;"&lt;/td&gt;"</f>
        <v>&lt;td align='right'&gt;63&lt;/td&gt;</v>
      </c>
      <c r="K65" t="str">
        <f>"&lt;td align='right'&gt;"&amp;Main!F65&amp;"&lt;/td&gt;"</f>
        <v>&lt;td align='right'&gt;58&lt;/td&gt;</v>
      </c>
      <c r="L65" t="str">
        <f>"&lt;td align='right'&gt;"&amp;Main!G65&amp;"&lt;/td&gt;"</f>
        <v>&lt;td align='right'&gt;66&lt;/td&gt;</v>
      </c>
      <c r="M65" t="str">
        <f>"&lt;td align='right'&gt;"&amp;Main!H65&amp;"&lt;/td&gt;"</f>
        <v>&lt;td align='right'&gt;57&lt;/td&gt;</v>
      </c>
      <c r="N65" t="str">
        <f>"&lt;td&gt;"&amp;Main!I65&amp;"&lt;/td&gt;&lt;/tr&gt;"</f>
        <v>&lt;td&gt;&lt;/td&gt;&lt;/tr&gt;</v>
      </c>
    </row>
    <row r="66" spans="1:14">
      <c r="A66" t="str">
        <f>"&lt;path "&amp;Main!R66&amp;" "&amp;Main!S66&amp;" id='"&amp;Main!K66&amp;"' /&gt;"</f>
        <v>&lt;path d="m 13922,18271 54,-1 m 7,-52 c -81,11 -84,106 1,106 m 77,-3 38,-109 44,107 m 50,169 -75,14 46,-85 50,98 m -158,-17 11,-85 -61,46 -52,-63 -3,102 m -111,-270 -25,30 29,39 m -38,-84 -2,115 m -138,63 -63,90 96,1 z m 62,-101 -94,30 71,-106 31,100 m 138,158 -88,28 64,-90 48,84" class="whiteScriptLean" id='Aceldama' /&gt;</v>
      </c>
      <c r="B66" t="str">
        <f>IF(Main!B66&lt;&gt;0,"&lt;text "&amp;Main!L66&amp;" "&amp;Main!M66&amp;" id='geo"&amp;Main!K66&amp;"'&gt;"&amp;Main!B66&amp;"&lt;/text&gt;","")</f>
        <v>&lt;text x='13640' y='18228' id='geoAceldama'&gt;Aceldama&lt;/text&gt;</v>
      </c>
      <c r="C66" t="str">
        <f>IF(Main!D66&lt;&gt;0,"&lt;text "&amp;Main!N66&amp;" "&amp;Main!O66&amp;" id='geo"&amp;Main!K66&amp;"'&gt;"&amp;Main!D66&amp;"&lt;/text&gt;","")</f>
        <v/>
      </c>
      <c r="D66" t="str">
        <f>IF(Main!P66&lt;&gt;0,"&lt;use xlink:href='#spotlight' x='"&amp;Main!P66&amp;"' y='"&amp;Main!Q66&amp;"' id='"&amp;Main!K66&amp;"' /&gt;","")</f>
        <v>&lt;use xlink:href='#spotlight' x='13527' y='18188' id='Aceldama' /&gt;</v>
      </c>
      <c r="F66" t="str">
        <f>"&lt;tr&gt;&lt;td&gt;"&amp;Main!A66&amp;"&lt;/td&gt;"</f>
        <v>&lt;tr&gt;&lt;td&gt;65&lt;/td&gt;</v>
      </c>
      <c r="G66" t="str">
        <f>"&lt;td&gt;&lt;a href='..\..\mm.svg#"&amp;Main!K66&amp;"'&gt;"&amp;Main!B66&amp;"&lt;/a&gt;&lt;/td&gt;"</f>
        <v>&lt;td&gt;&lt;a href='..\..\mm.svg#Aceldama'&gt;Aceldama&lt;/a&gt;&lt;/td&gt;</v>
      </c>
      <c r="H66" t="str">
        <f>"&lt;td lang='gk'&gt;"&amp;Main!C66&amp;"&lt;/td&gt;"</f>
        <v>&lt;td lang='gk'&gt;Ακελδαμα&lt;/td&gt;</v>
      </c>
      <c r="I66" t="str">
        <f>"&lt;td&gt;"&amp;Main!D66&amp;"&lt;/td&gt;"</f>
        <v>&lt;td&gt;&lt;/td&gt;</v>
      </c>
      <c r="J66" t="str">
        <f>"&lt;td align='right'&gt;"&amp;Main!E66&amp;"&lt;/td&gt;"</f>
        <v>&lt;td align='right'&gt;64&lt;/td&gt;</v>
      </c>
      <c r="K66" t="str">
        <f>"&lt;td align='right'&gt;"&amp;Main!F66&amp;"&lt;/td&gt;"</f>
        <v>&lt;td align='right'&gt;71&lt;/td&gt;</v>
      </c>
      <c r="L66" t="str">
        <f>"&lt;td align='right'&gt;"&amp;Main!G66&amp;"&lt;/td&gt;"</f>
        <v>&lt;td align='right'&gt;58&lt;/td&gt;</v>
      </c>
      <c r="M66" t="str">
        <f>"&lt;td align='right'&gt;"&amp;Main!H66&amp;"&lt;/td&gt;"</f>
        <v>&lt;td align='right'&gt;70&lt;/td&gt;</v>
      </c>
      <c r="N66" t="str">
        <f>"&lt;td&gt;"&amp;Main!I66&amp;"&lt;/td&gt;&lt;/tr&gt;"</f>
        <v>&lt;td&gt;&lt;/td&gt;&lt;/tr&gt;</v>
      </c>
    </row>
    <row r="67" spans="1:14">
      <c r="A67" t="str">
        <f>"&lt;path "&amp;Main!R67&amp;" "&amp;Main!S67&amp;" id='"&amp;Main!K67&amp;"' /&gt;"</f>
        <v>&lt;path d="m 12679,18702 v 22 m -129,-33 v 20 m 1902,-25 52,-2 m 0,-70 c -78,13 -92,145 -10,145 m 31,242 c -27,-8 -47,-92 4,-109 38,7 46,101 -4,109 z m -627,162 64,1 m -78,24 51,-120 28,124 m -183,-139 v 128 c 66,11 57,-65 2,-54 57,-1 51,-80 -2,-74 z m 440,117 -84,28 60,-121 47,110 m -188,-124 -7,121 m -31,-127 81,4 m 53,-237 35,77 58,-76 m -62,155 7,-89 m -104,89 c -40,-7 -54,-124 4,-150 36,10 43,138 -4,150 z m -104,-154 -25,140 m -7,-155 h 66 m -245,-9 57,88 66,-84 m -71,146 2,-64 m 299,-253 -29,26 24,55 m -41,-121 -1,137 m -338,-15 c -41,-8 -54,-124 4,-149 35,9 43,137 -4,149 z m -10,-74 h 17 m -189,44 6,-135 83,154 6,-139 m -936,59 c -58,-6 -77,-108 6,-130 53,8 64,120 -6,130 z m -13,-64 h 25 m 173,39 -78,33 31,-100 72,98 m 408,-3 -51,16 31,-100 40,131 m 62,-81 c 2,0 54,-1 54,-1 m 0,-42 c -81,10 -84,105 1,105 m -326,-3 6,-124 70,131 10,-124 m -159,100 -1,-109 -45,74 -47,-74 -2,110 m 1305,214 85,11 m -71,2 -2,124 m 68,-122 -18,123 m 93,-55 c 55,-1 40,-56 -9,-51 l -9,110 m -689,-83 -78,25 c 29,-42 69,-77 39,-153 l 56,151 m 126,-253 -63,42 53,-127 35,126 m 304,-46 h 37 m -10,-71 c -50,42 -56,115 2,140 m 54,-153 1,159 m 84,-80 c 60,-11 40,-85 -6,-81 l -10,165 m -389,-88 47,-2 m 7,-63 c -78,13 -81,131 1,131 m 549,24 11,-143 63,146 9,-150 m -1152,307 73,-13 m -93,32 77,-162 35,163 m -191,-174 -10,162 m -27,-167 82,6 m -148,-4 c -74,14 -84,126 -20,154 m -184,-37 66,3 m -68,21 47,-155 27,163 m -149,-152 -78,137 108,2 z m -166,-36 27,64 60,-64 m -56,160 1,-91 m -120,84 c -40,-6 -54,-133 4,-161 34,10 42,149 -4,161 z m -144,-158 1,136" class="whiteScriptLean" id='Thamna' /&gt;</v>
      </c>
      <c r="B67" t="str">
        <f>IF(Main!B67&lt;&gt;0,"&lt;text "&amp;Main!L67&amp;" "&amp;Main!M67&amp;" id='geo"&amp;Main!K67&amp;"'&gt;"&amp;Main!B67&amp;"&lt;/text&gt;","")</f>
        <v>&lt;text x='15719' y='19550' id='geoThamna'&gt;Thamna&lt;/text&gt;</v>
      </c>
      <c r="C67" t="str">
        <f>IF(Main!D67&lt;&gt;0,"&lt;text "&amp;Main!N67&amp;" "&amp;Main!O67&amp;" id='geo"&amp;Main!K67&amp;"'&gt;"&amp;Main!D67&amp;"&lt;/text&gt;","")</f>
        <v>&lt;text x='15719' y='19550' id='geoThamna'&gt;Thamna, where Judah sheared his sheep&lt;/text&gt;</v>
      </c>
      <c r="D67" t="str">
        <f>IF(Main!P67&lt;&gt;0,"&lt;use xlink:href='#spotlight' x='"&amp;Main!P67&amp;"' y='"&amp;Main!Q67&amp;"' id='"&amp;Main!K67&amp;"' /&gt;","")</f>
        <v>&lt;use xlink:href='#spotlight' x='12947' y='19005' id='Thamna' /&gt;</v>
      </c>
      <c r="F67" t="str">
        <f>"&lt;tr&gt;&lt;td&gt;"&amp;Main!A67&amp;"&lt;/td&gt;"</f>
        <v>&lt;tr&gt;&lt;td&gt;66&lt;/td&gt;</v>
      </c>
      <c r="G67" t="str">
        <f>"&lt;td&gt;&lt;a href='..\..\mm.svg#"&amp;Main!K67&amp;"'&gt;"&amp;Main!B67&amp;"&lt;/a&gt;&lt;/td&gt;"</f>
        <v>&lt;td&gt;&lt;a href='..\..\mm.svg#Thamna'&gt;Thamna&lt;/a&gt;&lt;/td&gt;</v>
      </c>
      <c r="H67" t="str">
        <f>"&lt;td lang='gk'&gt;"&amp;Main!C67&amp;"&lt;/td&gt;"</f>
        <v>&lt;td lang='gk'&gt;Θαμνα ἔνθα ἔκειρεν Ἰούδας τὰ αὐτοῦ πρόβατα&lt;/td&gt;</v>
      </c>
      <c r="I67" t="str">
        <f>"&lt;td&gt;"&amp;Main!D67&amp;"&lt;/td&gt;"</f>
        <v>&lt;td&gt;Thamna, where Judah sheared his sheep&lt;/td&gt;</v>
      </c>
      <c r="J67" t="str">
        <f>"&lt;td align='right'&gt;"&amp;Main!E67&amp;"&lt;/td&gt;"</f>
        <v>&lt;td align='right'&gt;65&lt;/td&gt;</v>
      </c>
      <c r="K67" t="str">
        <f>"&lt;td align='right'&gt;"&amp;Main!F67&amp;"&lt;/td&gt;"</f>
        <v>&lt;td align='right'&gt;72&lt;/td&gt;</v>
      </c>
      <c r="L67" t="str">
        <f>"&lt;td align='right'&gt;"&amp;Main!G67&amp;"&lt;/td&gt;"</f>
        <v>&lt;td align='right'&gt;67&lt;/td&gt;</v>
      </c>
      <c r="M67" t="str">
        <f>"&lt;td align='right'&gt;"&amp;Main!H67&amp;"&lt;/td&gt;"</f>
        <v>&lt;td align='right'&gt;71&lt;/td&gt;</v>
      </c>
      <c r="N67" t="str">
        <f>"&lt;td&gt;"&amp;Main!I67&amp;"&lt;/td&gt;&lt;/tr&gt;"</f>
        <v>&lt;td&gt;&lt;/td&gt;&lt;/tr&gt;</v>
      </c>
    </row>
    <row r="68" spans="1:14">
      <c r="A68" t="str">
        <f>"&lt;path "&amp;Main!R68&amp;" "&amp;Main!S68&amp;" id='"&amp;Main!K68&amp;"' /&gt;"</f>
        <v>&lt;path d="m 13768,19383 -2,93 m -37,-97 77,3 m 154,91 -46,21 31,-100 26,106 m 593,13 -86,16 51,-94 52,93 m -281,-32 -53,17 36,-99 26,106 m 71,-101 v 101 c 69,9 62,-59 4,-50 59,-1 53,-55 -4,-51 z m -36,-139 37,33 31,-34 m -33,78 2,-39 m 73,47 -1,-85 55,84 -3,-87 m -488,221 v -84 l 59,89 5,-102 m 162,-48 v -68 l 66,67 -4,-57 m -178,208 -2,-93 68,103 -3,-106 m -343,84 c -44,-4 -51,-87 11,-104 38,6 39,97 -11,104 z m 273,-186 h 63 m 1,43 -3,-75 m -62,1 v 75 m -479,84 h 68 m -2,42 -2,-103 m -68,0 v 104 m -83,-110 v 113 c 68,10 60,-66 3,-56 59,-1 52,-62 -3,-57 z m 427,-105 v 84 c 64,8 57,-49 2,-40 57,-2 49,-48 -2,-44 z m -139,4 c -55,26 -9,98 36,52 55,55 92,-16 41,-44 m -214,54 v -79 l 70,78 -3,-70 m -165,58 h 40 m -50,8 27,-77 31,76" class="whiteScriptLean" id='Anob' /&gt;</v>
      </c>
      <c r="B68" t="str">
        <f>IF(Main!B68&lt;&gt;0,"&lt;text "&amp;Main!L68&amp;" "&amp;Main!M68&amp;" id='geo"&amp;Main!K68&amp;"'&gt;"&amp;Main!B68&amp;"&lt;/text&gt;","")</f>
        <v>&lt;text x='13490' y='19342' id='geoAnob'&gt;Anob&lt;/text&gt;</v>
      </c>
      <c r="C68" t="str">
        <f>IF(Main!D68&lt;&gt;0,"&lt;text "&amp;Main!N68&amp;" "&amp;Main!O68&amp;" id='geo"&amp;Main!K68&amp;"'&gt;"&amp;Main!D68&amp;"&lt;/text&gt;","")</f>
        <v>&lt;text x='15009' y='19967' id='geoAnob'&gt;Anob now Betoannaba&lt;/text&gt;</v>
      </c>
      <c r="D68" t="str">
        <f>IF(Main!P68&lt;&gt;0,"&lt;use xlink:href='#spotlight' x='"&amp;Main!P68&amp;"' y='"&amp;Main!Q68&amp;"' id='"&amp;Main!K68&amp;"' /&gt;","")</f>
        <v>&lt;use xlink:href='#spotlight' x='13621' y='19509' id='Anob' /&gt;</v>
      </c>
      <c r="F68" t="str">
        <f>"&lt;tr&gt;&lt;td&gt;"&amp;Main!A68&amp;"&lt;/td&gt;"</f>
        <v>&lt;tr&gt;&lt;td&gt;67&lt;/td&gt;</v>
      </c>
      <c r="G68" t="str">
        <f>"&lt;td&gt;&lt;a href='..\..\mm.svg#"&amp;Main!K68&amp;"'&gt;"&amp;Main!B68&amp;"&lt;/a&gt;&lt;/td&gt;"</f>
        <v>&lt;td&gt;&lt;a href='..\..\mm.svg#Anob'&gt;Anob&lt;/a&gt;&lt;/td&gt;</v>
      </c>
      <c r="H68" t="str">
        <f>"&lt;td lang='gk'&gt;"&amp;Main!C68&amp;"&lt;/td&gt;"</f>
        <v>&lt;td lang='gk'&gt;Ανωβ, ἡ νῦν Βητοανναβα&lt;/td&gt;</v>
      </c>
      <c r="I68" t="str">
        <f>"&lt;td&gt;"&amp;Main!D68&amp;"&lt;/td&gt;"</f>
        <v>&lt;td&gt;Anob now Betoannaba&lt;/td&gt;</v>
      </c>
      <c r="J68" t="str">
        <f>"&lt;td align='right'&gt;"&amp;Main!E68&amp;"&lt;/td&gt;"</f>
        <v>&lt;td align='right'&gt;66&lt;/td&gt;</v>
      </c>
      <c r="K68" t="str">
        <f>"&lt;td align='right'&gt;"&amp;Main!F68&amp;"&lt;/td&gt;"</f>
        <v>&lt;td align='right'&gt;73&lt;/td&gt;</v>
      </c>
      <c r="L68" t="str">
        <f>"&lt;td align='right'&gt;"&amp;Main!G68&amp;"&lt;/td&gt;"</f>
        <v>&lt;td align='right'&gt;68&lt;/td&gt;</v>
      </c>
      <c r="M68" t="str">
        <f>"&lt;td align='right'&gt;"&amp;Main!H68&amp;"&lt;/td&gt;"</f>
        <v>&lt;td align='right'&gt;72&lt;/td&gt;</v>
      </c>
      <c r="N68" t="str">
        <f>"&lt;td&gt;"&amp;Main!I68&amp;"&lt;/td&gt;&lt;/tr&gt;"</f>
        <v>&lt;td&gt;&lt;/td&gt;&lt;/tr&gt;</v>
      </c>
    </row>
    <row r="69" spans="1:14">
      <c r="A69" t="str">
        <f>"&lt;path "&amp;Main!R69&amp;" "&amp;Main!S69&amp;" id='"&amp;Main!K69&amp;"' /&gt;"</f>
        <v>&lt;path d="m 15898,18579 -1,176 m -109,-108 -61,83 m 97,3 -59,-158 m -631,-17 -72,60 51,79 m -69,-163 -1,172 m 193,30 c -71,-6 -82,-110 6,-173 44,24 72,162 -6,173 z m 109,-165 148,3 m -111,3 -3,153 m 78,-152 -3,146 m 155,30 c -62,-6 -81,-99 4,-172 40,44 68,162 -4,172 z m 428,-167 c -93,16 -82,136 -2,165 m -1074,-226 -2,191 m -188,-1 -3,-186 112,184 -5,-190" class="blackScript" id='Nicopolis' /&gt;</v>
      </c>
      <c r="B69" t="str">
        <f>IF(Main!B69&lt;&gt;0,"&lt;text "&amp;Main!L69&amp;" "&amp;Main!M69&amp;" id='geo"&amp;Main!K69&amp;"'&gt;"&amp;Main!B69&amp;"&lt;/text&gt;","")</f>
        <v>&lt;text x='14636' y='18614' id='geoNicopolis'&gt;Nicopolis&lt;/text&gt;</v>
      </c>
      <c r="C69" t="str">
        <f>IF(Main!D69&lt;&gt;0,"&lt;text "&amp;Main!N69&amp;" "&amp;Main!O69&amp;" id='geo"&amp;Main!K69&amp;"'&gt;"&amp;Main!D69&amp;"&lt;/text&gt;","")</f>
        <v/>
      </c>
      <c r="D69" t="str">
        <f>IF(Main!P69&lt;&gt;0,"&lt;use xlink:href='#spotlight' x='"&amp;Main!P69&amp;"' y='"&amp;Main!Q69&amp;"' id='"&amp;Main!K69&amp;"' /&gt;","")</f>
        <v>&lt;use xlink:href='#spotlight' x='14960' y='18886' id='Nicopolis' /&gt;</v>
      </c>
      <c r="F69" t="str">
        <f>"&lt;tr&gt;&lt;td&gt;"&amp;Main!A69&amp;"&lt;/td&gt;"</f>
        <v>&lt;tr&gt;&lt;td&gt;68&lt;/td&gt;</v>
      </c>
      <c r="G69" t="str">
        <f>"&lt;td&gt;&lt;a href='..\..\mm.svg#"&amp;Main!K69&amp;"'&gt;"&amp;Main!B69&amp;"&lt;/a&gt;&lt;/td&gt;"</f>
        <v>&lt;td&gt;&lt;a href='..\..\mm.svg#Nicopolis'&gt;Nicopolis&lt;/a&gt;&lt;/td&gt;</v>
      </c>
      <c r="H69" t="str">
        <f>"&lt;td lang='gk'&gt;"&amp;Main!C69&amp;"&lt;/td&gt;"</f>
        <v>&lt;td lang='gk'&gt;Νικόπολις&lt;/td&gt;</v>
      </c>
      <c r="I69" t="str">
        <f>"&lt;td&gt;"&amp;Main!D69&amp;"&lt;/td&gt;"</f>
        <v>&lt;td&gt;&lt;/td&gt;</v>
      </c>
      <c r="J69" t="str">
        <f>"&lt;td align='right'&gt;"&amp;Main!E69&amp;"&lt;/td&gt;"</f>
        <v>&lt;td align='right'&gt;67&lt;/td&gt;</v>
      </c>
      <c r="K69" t="str">
        <f>"&lt;td align='right'&gt;"&amp;Main!F69&amp;"&lt;/td&gt;"</f>
        <v>&lt;td align='right'&gt;74&lt;/td&gt;</v>
      </c>
      <c r="L69" t="str">
        <f>"&lt;td align='right'&gt;"&amp;Main!G69&amp;"&lt;/td&gt;"</f>
        <v>&lt;td align='right'&gt;69&lt;/td&gt;</v>
      </c>
      <c r="M69" t="str">
        <f>"&lt;td align='right'&gt;"&amp;Main!H69&amp;"&lt;/td&gt;"</f>
        <v>&lt;td align='right'&gt;73&lt;/td&gt;</v>
      </c>
      <c r="N69" t="str">
        <f>"&lt;td&gt;"&amp;Main!I69&amp;"&lt;/td&gt;&lt;/tr&gt;"</f>
        <v>&lt;td&gt;&lt;/td&gt;&lt;/tr&gt;</v>
      </c>
    </row>
    <row r="70" spans="1:14">
      <c r="A70" t="str">
        <f>"&lt;path "&amp;Main!R70&amp;" "&amp;Main!S70&amp;" id='"&amp;Main!K70&amp;"' /&gt;"</f>
        <v>&lt;path d="m 15404,19458 v 17 m -117,212 21,1 m -285,-67 2,116 m 687,-265 -18,45 32,39 m -50,-87 1,88 m -919,46 -49,-2 -8,104 m 52,-286 -58,-7 -11,109 m 121,-48 c 4,0 40,0 40,0 m -3,-39 c -47,10 -59,79 3,99 m 202,17 c -43,-5 -57,-91 4,-110 37,7 45,101 -4,110 z m 68,-95 36,39 30,-42 m -32,96 2,-54 m 340,7 h 95 m 1,58 -1,-92 m -96,1 -2,93 m -206,-57 c 69,-7 44,-46 -9,-44 l 2,91 m -450,53 1,106 m 108,-282 -38,112 74,1 z m 8,199 -40,102 76,1 z m 213,62 c 72,14 44,-56 -6,-52 l 2,92 m 146,8 c -43,-4 -57,-86 4,-104 37,7 45,96 -4,104 z m 139,-29 70,1 m -85,23 45,-88 58,83" class="whiteScriptLean" id='Gedor' /&gt;</v>
      </c>
      <c r="B70" t="str">
        <f>IF(Main!B70&lt;&gt;0,"&lt;text "&amp;Main!L70&amp;" "&amp;Main!M70&amp;" id='geo"&amp;Main!K70&amp;"'&gt;"&amp;Main!B70&amp;"&lt;/text&gt;","")</f>
        <v>&lt;text x='14308' y='19542' id='geoGedor'&gt;Gedur&lt;/text&gt;</v>
      </c>
      <c r="C70" t="str">
        <f>IF(Main!D70&lt;&gt;0,"&lt;text "&amp;Main!N70&amp;" "&amp;Main!O70&amp;" id='geo"&amp;Main!K70&amp;"'&gt;"&amp;Main!D70&amp;"&lt;/text&gt;","")</f>
        <v>&lt;text x='15795' y='19761' id='geoGedor'&gt;Gedur, also Gidirtha&lt;/text&gt;</v>
      </c>
      <c r="D70" t="str">
        <f>IF(Main!P70&lt;&gt;0,"&lt;use xlink:href='#spotlight' x='"&amp;Main!P70&amp;"' y='"&amp;Main!Q70&amp;"' id='"&amp;Main!K70&amp;"' /&gt;","")</f>
        <v>&lt;use xlink:href='#spotlight' x='14380' y='19690' id='Gedor' /&gt;</v>
      </c>
      <c r="F70" t="str">
        <f>"&lt;tr&gt;&lt;td&gt;"&amp;Main!A70&amp;"&lt;/td&gt;"</f>
        <v>&lt;tr&gt;&lt;td&gt;69&lt;/td&gt;</v>
      </c>
      <c r="G70" t="str">
        <f>"&lt;td&gt;&lt;a href='..\..\mm.svg#"&amp;Main!K70&amp;"'&gt;"&amp;Main!B70&amp;"&lt;/a&gt;&lt;/td&gt;"</f>
        <v>&lt;td&gt;&lt;a href='..\..\mm.svg#Gedor'&gt;Gedur&lt;/a&gt;&lt;/td&gt;</v>
      </c>
      <c r="H70" t="str">
        <f>"&lt;td lang='gk'&gt;"&amp;Main!C70&amp;"&lt;/td&gt;"</f>
        <v>&lt;td lang='gk'&gt;Γεδουρ, ἡ κ(αὶ) Γιδιρθα&lt;/td&gt;</v>
      </c>
      <c r="I70" t="str">
        <f>"&lt;td&gt;"&amp;Main!D70&amp;"&lt;/td&gt;"</f>
        <v>&lt;td&gt;Gedur, also Gidirtha&lt;/td&gt;</v>
      </c>
      <c r="J70" t="str">
        <f>"&lt;td align='right'&gt;"&amp;Main!E70&amp;"&lt;/td&gt;"</f>
        <v>&lt;td align='right'&gt;68&lt;/td&gt;</v>
      </c>
      <c r="K70" t="str">
        <f>"&lt;td align='right'&gt;"&amp;Main!F70&amp;"&lt;/td&gt;"</f>
        <v>&lt;td align='right'&gt;75&lt;/td&gt;</v>
      </c>
      <c r="L70" t="str">
        <f>"&lt;td align='right'&gt;"&amp;Main!G70&amp;"&lt;/td&gt;"</f>
        <v>&lt;td align='right'&gt;70&lt;/td&gt;</v>
      </c>
      <c r="M70" t="str">
        <f>"&lt;td align='right'&gt;"&amp;Main!H70&amp;"&lt;/td&gt;"</f>
        <v>&lt;td align='right'&gt;74&lt;/td&gt;</v>
      </c>
      <c r="N70" t="str">
        <f>"&lt;td&gt;"&amp;Main!I70&amp;"&lt;/td&gt;&lt;/tr&gt;"</f>
        <v>&lt;td&gt;&lt;/td&gt;&lt;/tr&gt;</v>
      </c>
    </row>
    <row r="71" spans="1:14">
      <c r="A71" t="str">
        <f>"&lt;path "&amp;Main!R71&amp;" "&amp;Main!S71&amp;" id='"&amp;Main!K71&amp;"' /&gt;"</f>
        <v>&lt;path d="m 15554,17619 h 69 m -90,27 60,-122 43,121 m -205,3 c -56,-7 -67,-111 6,-133 55,11 68,129 -6,133 z m -14,-66 h 24 m -131,35 -79,26 45,-114 54,112 m -219,-63 c 108,-7 85,-86 11,-85 l -17,162 m -57,-96 c 2,-50 -109,-42 -109,-2 0,50 108,73 109,2 z m -53,-68 -7,146 m -168,-89 52,-3 m 16,-52 c -111,-5 -96,138 -13,138" class="whiteScriptLean" id='Ephratha' /&gt;</v>
      </c>
      <c r="B71" t="str">
        <f>IF(Main!B71&lt;&gt;0,"&lt;text "&amp;Main!L71&amp;" "&amp;Main!M71&amp;" id='geo"&amp;Main!K71&amp;"'&gt;"&amp;Main!B71&amp;"&lt;/text&gt;","")</f>
        <v>&lt;text x='14164' y='17638' id='geoEphratha'&gt;Ephratha&lt;/text&gt;</v>
      </c>
      <c r="C71" t="str">
        <f>IF(Main!D71&lt;&gt;0,"&lt;text "&amp;Main!N71&amp;" "&amp;Main!O71&amp;" id='geo"&amp;Main!K71&amp;"'&gt;"&amp;Main!D71&amp;"&lt;/text&gt;","")</f>
        <v/>
      </c>
      <c r="D71" t="str">
        <f>IF(Main!P71&lt;&gt;0,"&lt;use xlink:href='#spotlight' x='"&amp;Main!P71&amp;"' y='"&amp;Main!Q71&amp;"' id='"&amp;Main!K71&amp;"' /&gt;","")</f>
        <v>&lt;use xlink:href='#spotlight' x='14852' y='17725' id='Ephratha' /&gt;</v>
      </c>
      <c r="F71" t="str">
        <f>"&lt;tr&gt;&lt;td&gt;"&amp;Main!A71&amp;"&lt;/td&gt;"</f>
        <v>&lt;tr&gt;&lt;td&gt;70&lt;/td&gt;</v>
      </c>
      <c r="G71" t="str">
        <f>"&lt;td&gt;&lt;a href='..\..\mm.svg#"&amp;Main!K71&amp;"'&gt;"&amp;Main!B71&amp;"&lt;/a&gt;&lt;/td&gt;"</f>
        <v>&lt;td&gt;&lt;a href='..\..\mm.svg#Ephratha'&gt;Ephratha&lt;/a&gt;&lt;/td&gt;</v>
      </c>
      <c r="H71" t="str">
        <f>"&lt;td lang='gk'&gt;"&amp;Main!C71&amp;"&lt;/td&gt;"</f>
        <v>&lt;td lang='gk'&gt;Εφραθα&lt;/td&gt;</v>
      </c>
      <c r="I71" t="str">
        <f>"&lt;td&gt;"&amp;Main!D71&amp;"&lt;/td&gt;"</f>
        <v>&lt;td&gt;&lt;/td&gt;</v>
      </c>
      <c r="J71" t="str">
        <f>"&lt;td align='right'&gt;"&amp;Main!E71&amp;"&lt;/td&gt;"</f>
        <v>&lt;td align='right'&gt;69&lt;/td&gt;</v>
      </c>
      <c r="K71" t="str">
        <f>"&lt;td align='right'&gt;"&amp;Main!F71&amp;"&lt;/td&gt;"</f>
        <v>&lt;td align='right'&gt;76&lt;/td&gt;</v>
      </c>
      <c r="L71" t="str">
        <f>"&lt;td align='right'&gt;"&amp;Main!G71&amp;"&lt;/td&gt;"</f>
        <v>&lt;td align='right'&gt;71&lt;/td&gt;</v>
      </c>
      <c r="M71" t="str">
        <f>"&lt;td align='right'&gt;"&amp;Main!H71&amp;"&lt;/td&gt;"</f>
        <v>&lt;td align='right'&gt;75&lt;/td&gt;</v>
      </c>
      <c r="N71" t="str">
        <f>"&lt;td&gt;"&amp;Main!I71&amp;"&lt;/td&gt;&lt;/tr&gt;"</f>
        <v>&lt;td&gt;&lt;/td&gt;&lt;/tr&gt;</v>
      </c>
    </row>
    <row r="72" spans="1:14">
      <c r="A72" t="str">
        <f>"&lt;path "&amp;Main!R72&amp;" "&amp;Main!S72&amp;" id='"&amp;Main!K72&amp;"' /&gt;"</f>
        <v>&lt;path d="m 15458,16933 -2,114 c 67,13 103,-30 18,-51 59,-27 60,-54 -16,-63 z m 103,63 h 65 m 1,57 -2,-98 m -65,1 v 98 m 152,6 c -41,-4 -55,-80 3,-97 36,6 44,90 -3,97 z m -11,-48 h 17 m 55,48 70,-82 34,77 m 50,-37 h 36 m -1,-48 c -43,9 -73,83 -3,89 m 63,-42 h 40 m 6,-38 c -47,8 -79,75 -6,89 m 237,8 -1,-82 c -42,21 -71,45 -59,78 -13,-61 -56,-58 -88,-78 l -4,82" class="redScript" id='Bethlehem' /&gt;</v>
      </c>
      <c r="B72" t="str">
        <f>IF(Main!B72&lt;&gt;0,"&lt;text "&amp;Main!L72&amp;" "&amp;Main!M72&amp;" id='geo"&amp;Main!K72&amp;"'&gt;"&amp;Main!B72&amp;"&lt;/text&gt;","")</f>
        <v>&lt;text x='15304' y='16933' id='geoBethlehem'&gt;Bethlehem&lt;/text&gt;</v>
      </c>
      <c r="C72" t="str">
        <f>IF(Main!D72&lt;&gt;0,"&lt;text "&amp;Main!N72&amp;" "&amp;Main!O72&amp;" id='geo"&amp;Main!K72&amp;"'&gt;"&amp;Main!D72&amp;"&lt;/text&gt;","")</f>
        <v/>
      </c>
      <c r="D72" t="str">
        <f>IF(Main!P72&lt;&gt;0,"&lt;use xlink:href='#spotlight' x='"&amp;Main!P72&amp;"' y='"&amp;Main!Q72&amp;"' id='"&amp;Main!K72&amp;"' /&gt;","")</f>
        <v>&lt;use xlink:href='#spotlight' x='15529' y='17139' id='Bethlehem' /&gt;</v>
      </c>
      <c r="F72" t="str">
        <f>"&lt;tr&gt;&lt;td&gt;"&amp;Main!A72&amp;"&lt;/td&gt;"</f>
        <v>&lt;tr&gt;&lt;td&gt;71&lt;/td&gt;</v>
      </c>
      <c r="G72" t="str">
        <f>"&lt;td&gt;&lt;a href='..\..\mm.svg#"&amp;Main!K72&amp;"'&gt;"&amp;Main!B72&amp;"&lt;/a&gt;&lt;/td&gt;"</f>
        <v>&lt;td&gt;&lt;a href='..\..\mm.svg#Bethlehem'&gt;Bethlehem&lt;/a&gt;&lt;/td&gt;</v>
      </c>
      <c r="H72" t="str">
        <f>"&lt;td lang='gk'&gt;"&amp;Main!C72&amp;"&lt;/td&gt;"</f>
        <v>&lt;td lang='gk'&gt;Βηθλεέμ&lt;/td&gt;</v>
      </c>
      <c r="I72" t="str">
        <f>"&lt;td&gt;"&amp;Main!D72&amp;"&lt;/td&gt;"</f>
        <v>&lt;td&gt;&lt;/td&gt;</v>
      </c>
      <c r="J72" t="str">
        <f>"&lt;td align='right'&gt;"&amp;Main!E72&amp;"&lt;/td&gt;"</f>
        <v>&lt;td align='right'&gt;70&lt;/td&gt;</v>
      </c>
      <c r="K72" t="str">
        <f>"&lt;td align='right'&gt;"&amp;Main!F72&amp;"&lt;/td&gt;"</f>
        <v>&lt;td align='right'&gt;78&lt;/td&gt;</v>
      </c>
      <c r="L72" t="str">
        <f>"&lt;td align='right'&gt;"&amp;Main!G72&amp;"&lt;/td&gt;"</f>
        <v>&lt;td align='right'&gt;72&lt;/td&gt;</v>
      </c>
      <c r="M72" t="str">
        <f>"&lt;td align='right'&gt;"&amp;Main!H72&amp;"&lt;/td&gt;"</f>
        <v>&lt;td align='right'&gt;77&lt;/td&gt;</v>
      </c>
      <c r="N72" t="str">
        <f>"&lt;td&gt;"&amp;Main!I72&amp;"&lt;/td&gt;&lt;/tr&gt;"</f>
        <v>&lt;td&gt;&lt;/td&gt;&lt;/tr&gt;</v>
      </c>
    </row>
    <row r="73" spans="1:14">
      <c r="A73" t="str">
        <f>"&lt;path "&amp;Main!R73&amp;" "&amp;Main!S73&amp;" id='"&amp;Main!K73&amp;"' /&gt;"</f>
        <v>&lt;path d="m 16682,17863 c 0,0 7,-85 6,-128 l 65,128 -3,-132 m -57,351 v -141 l -47,81 -50,-81 -12,131 m 11,199 c -53,-5 -67,-111 6,-138 59,9 71,126 -6,138 z m -62,-71 101,3 m -125,-476 c -67,51 3,179 46,101 69,91 129,-46 64,-91 m 144,471 h 96 m -1,60 -2,-130 m -92,5 -5,125 m 51,-333 90,131 m -27,-19 -104,23 54,-95 m -10,-156 h 81 m 2,73 -3,-125 m -83,1 v 126 m -346,36 68,138 m -29,-31 -112,21 81,-92 m -2,174 c -95,17 -79,98 -3,112 m -202,-135 c 83,69 70,131 30,131 -40,0 -50,-52 28,-126 m 85,-358 c -2,-39 -103,-43 -103,-2 1,51 103,53 103,2 z m -44,-79 -13,148 m -11,145 c 72,-21 51,-72 -10,-64 l -2,141 m -188,-358 90,129 m -32,-29 -78,36 37,-100 m 11,324 6,-146 71,144 9,-148 m -43,241 -34,33 28,50 m -40,-111 -3,114 m -134,-56 h 79 m -5,57 -2,-125 m -69,-12 -12,139 m 19,-278 h 42 m 15,-57 c -52,13 -82,112 -15,139 m -27,-226 -1,-128 -47,109 -57,-101 -2,129 m -122,-152 55,133 m -20,-16 -82,17 56,-100 m -103,24 c 71,-24 48,-78 -10,-69 l 3,146" class="whiteScriptLean" id='RamaVoice' /&gt;</v>
      </c>
      <c r="B73" t="str">
        <f>IF(Main!B73&lt;&gt;0,"&lt;text "&amp;Main!L73&amp;" "&amp;Main!M73&amp;" id='geo"&amp;Main!K73&amp;"'&gt;"&amp;Main!B73&amp;"&lt;/text&gt;","")</f>
        <v>&lt;text x='15598' y='17946' id='geoRamaVoice'&gt;Rama (Voice)&lt;/text&gt;</v>
      </c>
      <c r="C73" t="str">
        <f>IF(Main!D73&lt;&gt;0,"&lt;text "&amp;Main!N73&amp;" "&amp;Main!O73&amp;" id='geo"&amp;Main!K73&amp;"'&gt;"&amp;Main!D73&amp;"&lt;/text&gt;","")</f>
        <v>&lt;text x='17382' y='19102' id='geoRamaVoice'&gt;Rama, "A voice was heard in"&lt;/text&gt;</v>
      </c>
      <c r="D73" t="str">
        <f>IF(Main!P73&lt;&gt;0,"&lt;use xlink:href='#spotlight' x='"&amp;Main!P73&amp;"' y='"&amp;Main!Q73&amp;"' id='"&amp;Main!K73&amp;"' /&gt;","")</f>
        <v>&lt;use xlink:href='#spotlight' x='15438' y='17898' id='RamaVoice' /&gt;</v>
      </c>
      <c r="F73" t="str">
        <f>"&lt;tr&gt;&lt;td&gt;"&amp;Main!A73&amp;"&lt;/td&gt;"</f>
        <v>&lt;tr&gt;&lt;td&gt;72&lt;/td&gt;</v>
      </c>
      <c r="G73" t="str">
        <f>"&lt;td&gt;&lt;a href='..\..\mm.svg#"&amp;Main!K73&amp;"'&gt;"&amp;Main!B73&amp;"&lt;/a&gt;&lt;/td&gt;"</f>
        <v>&lt;td&gt;&lt;a href='..\..\mm.svg#RamaVoice'&gt;Rama (Voice)&lt;/a&gt;&lt;/td&gt;</v>
      </c>
      <c r="H73" t="str">
        <f>"&lt;td lang='gk'&gt;"&amp;Main!C73&amp;"&lt;/td&gt;"</f>
        <v>&lt;td lang='gk'&gt;Ραμα. Φωνὴ ἐν Ραμα ἠκούσθη&lt;/td&gt;</v>
      </c>
      <c r="I73" t="str">
        <f>"&lt;td&gt;"&amp;Main!D73&amp;"&lt;/td&gt;"</f>
        <v>&lt;td&gt;Rama, "A voice was heard in"&lt;/td&gt;</v>
      </c>
      <c r="J73" t="str">
        <f>"&lt;td align='right'&gt;"&amp;Main!E73&amp;"&lt;/td&gt;"</f>
        <v>&lt;td align='right'&gt;71&lt;/td&gt;</v>
      </c>
      <c r="K73" t="str">
        <f>"&lt;td align='right'&gt;"&amp;Main!F73&amp;"&lt;/td&gt;"</f>
        <v>&lt;td align='right'&gt;77&lt;/td&gt;</v>
      </c>
      <c r="L73" t="str">
        <f>"&lt;td align='right'&gt;"&amp;Main!G73&amp;"&lt;/td&gt;"</f>
        <v>&lt;td align='right'&gt;73&lt;/td&gt;</v>
      </c>
      <c r="M73" t="str">
        <f>"&lt;td align='right'&gt;"&amp;Main!H73&amp;"&lt;/td&gt;"</f>
        <v>&lt;td align='right'&gt;76&lt;/td&gt;</v>
      </c>
      <c r="N73" t="str">
        <f>"&lt;td&gt;"&amp;Main!I73&amp;"&lt;/td&gt;&lt;/tr&gt;"</f>
        <v>&lt;td&gt;&lt;/td&gt;&lt;/tr&gt;</v>
      </c>
    </row>
    <row r="74" spans="1:14">
      <c r="A74" t="str">
        <f>"&lt;path "&amp;Main!R74&amp;" "&amp;Main!S74&amp;" id='"&amp;Main!K74&amp;"' /&gt;"</f>
        <v>&lt;path d="m 18798,16592 v 13 m -229,-17 v 13 m 1115,19 209,274 -315,-8 m 26,-5 114,-208 m 596,127 -223,89 90,-254 203,240 m -1121,-263 97,95 89,-92 m -86,267 -3,-175 m -337,180 c -122,-13 -161,-232 9,-281 111,17 131,257 -9,281 z m -345,-293 -1,275" class="redScriptBig" id='Judahs' /&gt;</v>
      </c>
      <c r="B74" t="str">
        <f>IF(Main!B74&lt;&gt;0,"&lt;text "&amp;Main!L74&amp;" "&amp;Main!M74&amp;" id='geo"&amp;Main!K74&amp;"'&gt;"&amp;Main!B74&amp;"&lt;/text&gt;","")</f>
        <v>&lt;text x='20426' y='16640' id='geoJudahs'&gt;(region)&lt;/text&gt;</v>
      </c>
      <c r="C74" t="str">
        <f>IF(Main!D74&lt;&gt;0,"&lt;text "&amp;Main!N74&amp;" "&amp;Main!O74&amp;" id='geo"&amp;Main!K74&amp;"'&gt;"&amp;Main!D74&amp;"&lt;/text&gt;","")</f>
        <v>&lt;text x='22013' y='17039' id='geoJudahs'&gt;Judah's Allotment&lt;/text&gt;</v>
      </c>
      <c r="D74" t="str">
        <f>IF(Main!P74&lt;&gt;0,"&lt;use xlink:href='#spotlight' x='"&amp;Main!P74&amp;"' y='"&amp;Main!Q74&amp;"' id='"&amp;Main!K74&amp;"' /&gt;","")</f>
        <v/>
      </c>
      <c r="F74" t="str">
        <f>"&lt;tr&gt;&lt;td&gt;"&amp;Main!A74&amp;"&lt;/td&gt;"</f>
        <v>&lt;tr&gt;&lt;td&gt;73&lt;/td&gt;</v>
      </c>
      <c r="G74" t="str">
        <f>"&lt;td&gt;&lt;a href='..\..\mm.svg#"&amp;Main!K74&amp;"'&gt;"&amp;Main!B74&amp;"&lt;/a&gt;&lt;/td&gt;"</f>
        <v>&lt;td&gt;&lt;a href='..\..\mm.svg#Judahs'&gt;(region)&lt;/a&gt;&lt;/td&gt;</v>
      </c>
      <c r="H74" t="str">
        <f>"&lt;td lang='gk'&gt;"&amp;Main!C74&amp;"&lt;/td&gt;"</f>
        <v>&lt;td lang='gk'&gt;&lt;span class='lcm'&gt;Κλῆρος&lt;/span&gt; Ἰούδα&lt;/td&gt;</v>
      </c>
      <c r="I74" t="str">
        <f>"&lt;td&gt;"&amp;Main!D74&amp;"&lt;/td&gt;"</f>
        <v>&lt;td&gt;Judah's Allotment&lt;/td&gt;</v>
      </c>
      <c r="J74" t="str">
        <f>"&lt;td align='right'&gt;"&amp;Main!E74&amp;"&lt;/td&gt;"</f>
        <v>&lt;td align='right'&gt;72&lt;/td&gt;</v>
      </c>
      <c r="K74" t="str">
        <f>"&lt;td align='right'&gt;"&amp;Main!F74&amp;"&lt;/td&gt;"</f>
        <v>&lt;td align='right'&gt;84&lt;/td&gt;</v>
      </c>
      <c r="L74" t="str">
        <f>"&lt;td align='right'&gt;"&amp;Main!G74&amp;"&lt;/td&gt;"</f>
        <v>&lt;td align='right'&gt;74&lt;/td&gt;</v>
      </c>
      <c r="M74" t="str">
        <f>"&lt;td align='right'&gt;"&amp;Main!H74&amp;"&lt;/td&gt;"</f>
        <v>&lt;td align='right'&gt;78&lt;/td&gt;</v>
      </c>
      <c r="N74" t="str">
        <f>"&lt;td&gt;"&amp;Main!I74&amp;"&lt;/td&gt;&lt;/tr&gt;"</f>
        <v>&lt;td&gt;&lt;/td&gt;&lt;/tr&gt;</v>
      </c>
    </row>
    <row r="75" spans="1:14">
      <c r="A75" t="str">
        <f>"&lt;path "&amp;Main!R75&amp;" "&amp;Main!S75&amp;" id='"&amp;Main!K75&amp;"' /&gt;"</f>
        <v>&lt;path d="m 18600,15558 -62,-5 m -466,44 c -46,-1 -57,-26 -65,-65 m 132,84 2,-105 70,103 m 61,-111 c -67,169 148,116 64,6 m 105,133 v -86 m -35,-81 35,78 40,-78 m 121,6 c -104,39 -73,146 -8,144" class="whiteScriptLean" id='Thekoa' /&gt;</v>
      </c>
      <c r="B75" t="str">
        <f>IF(Main!B75&lt;&gt;0,"&lt;text "&amp;Main!L75&amp;" "&amp;Main!M75&amp;" id='geo"&amp;Main!K75&amp;"'&gt;"&amp;Main!B75&amp;"&lt;/text&gt;","")</f>
        <v>&lt;text x='17388' y='15583' id='geoThekoa'&gt;Thekoa&lt;/text&gt;</v>
      </c>
      <c r="C75" t="str">
        <f>IF(Main!D75&lt;&gt;0,"&lt;text "&amp;Main!N75&amp;" "&amp;Main!O75&amp;" id='geo"&amp;Main!K75&amp;"'&gt;"&amp;Main!D75&amp;"&lt;/text&gt;","")</f>
        <v/>
      </c>
      <c r="D75" t="str">
        <f>IF(Main!P75&lt;&gt;0,"&lt;use xlink:href='#spotlight' x='"&amp;Main!P75&amp;"' y='"&amp;Main!Q75&amp;"' id='"&amp;Main!K75&amp;"' /&gt;","")</f>
        <v>&lt;use xlink:href='#spotlight' x='17931' y='15729' id='Thekoa' /&gt;</v>
      </c>
      <c r="F75" t="str">
        <f>"&lt;tr&gt;&lt;td&gt;"&amp;Main!A75&amp;"&lt;/td&gt;"</f>
        <v>&lt;tr&gt;&lt;td&gt;74&lt;/td&gt;</v>
      </c>
      <c r="G75" t="str">
        <f>"&lt;td&gt;&lt;a href='..\..\mm.svg#"&amp;Main!K75&amp;"'&gt;"&amp;Main!B75&amp;"&lt;/a&gt;&lt;/td&gt;"</f>
        <v>&lt;td&gt;&lt;a href='..\..\mm.svg#Thekoa'&gt;Thekoa&lt;/a&gt;&lt;/td&gt;</v>
      </c>
      <c r="H75" t="str">
        <f>"&lt;td lang='gk'&gt;"&amp;Main!C75&amp;"&lt;/td&gt;"</f>
        <v>&lt;td lang='gk'&gt;&lt;span class='lcm'&gt;Θ&lt;/span&gt;εκουε&lt;/td&gt;</v>
      </c>
      <c r="I75" t="str">
        <f>"&lt;td&gt;"&amp;Main!D75&amp;"&lt;/td&gt;"</f>
        <v>&lt;td&gt;&lt;/td&gt;</v>
      </c>
      <c r="J75" t="str">
        <f>"&lt;td align='right'&gt;"&amp;Main!E75&amp;"&lt;/td&gt;"</f>
        <v>&lt;td align='right'&gt;73&lt;/td&gt;</v>
      </c>
      <c r="K75" t="str">
        <f>"&lt;td align='right'&gt;"&amp;Main!F75&amp;"&lt;/td&gt;"</f>
        <v>&lt;td align='right'&gt;79&lt;/td&gt;</v>
      </c>
      <c r="L75" t="str">
        <f>"&lt;td align='right'&gt;"&amp;Main!G75&amp;"&lt;/td&gt;"</f>
        <v>&lt;td align='right'&gt;75&lt;/td&gt;</v>
      </c>
      <c r="M75" t="str">
        <f>"&lt;td align='right'&gt;"&amp;Main!H75&amp;"&lt;/td&gt;"</f>
        <v>&lt;td align='right'&gt;79&lt;/td&gt;</v>
      </c>
      <c r="N75" t="str">
        <f>"&lt;td&gt;"&amp;Main!I75&amp;"&lt;/td&gt;&lt;/tr&gt;"</f>
        <v>&lt;td&gt;&lt;/td&gt;&lt;/tr&gt;</v>
      </c>
    </row>
    <row r="76" spans="1:14">
      <c r="A76" t="str">
        <f>"&lt;path "&amp;Main!R76&amp;" "&amp;Main!S76&amp;" id='"&amp;Main!K76&amp;"' /&gt;"</f>
        <v>&lt;path d="m 18258,16215 c 63,-28 36,-76 -6,-74 l -6,125 c 27,3 82,-28 12,-51 z m 76,-16 38,-1 m 3,-50 c -56,10 -66,111 -1,115 m 83,6 c -37,-6 -48,-95 3,-116 32,8 39,107 -3,116 z m -31,-46 58,-2 m 158,-58 c 72,50 45,107 16,111 -31,-8 -33,-72 52,-118 m -120,-5 c -67,10 -58,98 -2,118 m 185,-70 c 49,-18 33,-57 -7,-50 l 2,106 m 134,-96 44,123 m -24,-40 -87,21 67,-104" class="blackScript" id='Bethzur' /&gt;</v>
      </c>
      <c r="B76" t="str">
        <f>IF(Main!B76&lt;&gt;0,"&lt;text "&amp;Main!L76&amp;" "&amp;Main!M76&amp;" id='geo"&amp;Main!K76&amp;"'&gt;"&amp;Main!B76&amp;"&lt;/text&gt;","")</f>
        <v>&lt;text x='17480' y='16418' id='geoBethzur'&gt;Bethzur&lt;/text&gt;</v>
      </c>
      <c r="C76" t="str">
        <f>IF(Main!D76&lt;&gt;0,"&lt;text "&amp;Main!N76&amp;" "&amp;Main!O76&amp;" id='geo"&amp;Main!K76&amp;"'&gt;"&amp;Main!D76&amp;"&lt;/text&gt;","")</f>
        <v/>
      </c>
      <c r="D76" t="str">
        <f>IF(Main!P76&lt;&gt;0,"&lt;use xlink:href='#spotlight' x='"&amp;Main!P76&amp;"' y='"&amp;Main!Q76&amp;"' id='"&amp;Main!K76&amp;"' /&gt;","")</f>
        <v>&lt;use xlink:href='#spotlight' x='18164' y='16296' id='Bethzur' /&gt;</v>
      </c>
      <c r="F76" t="str">
        <f>"&lt;tr&gt;&lt;td&gt;"&amp;Main!A76&amp;"&lt;/td&gt;"</f>
        <v>&lt;tr&gt;&lt;td&gt;75&lt;/td&gt;</v>
      </c>
      <c r="G76" t="str">
        <f>"&lt;td&gt;&lt;a href='..\..\mm.svg#"&amp;Main!K76&amp;"'&gt;"&amp;Main!B76&amp;"&lt;/a&gt;&lt;/td&gt;"</f>
        <v>&lt;td&gt;&lt;a href='..\..\mm.svg#Bethzur'&gt;Bethzur&lt;/a&gt;&lt;/td&gt;</v>
      </c>
      <c r="H76" t="str">
        <f>"&lt;td lang='gk'&gt;"&amp;Main!C76&amp;"&lt;/td&gt;"</f>
        <v>&lt;td lang='gk'&gt;Βεθσουρα&lt;/td&gt;</v>
      </c>
      <c r="I76" t="str">
        <f>"&lt;td&gt;"&amp;Main!D76&amp;"&lt;/td&gt;"</f>
        <v>&lt;td&gt;&lt;/td&gt;</v>
      </c>
      <c r="J76" t="str">
        <f>"&lt;td align='right'&gt;"&amp;Main!E76&amp;"&lt;/td&gt;"</f>
        <v>&lt;td align='right'&gt;74&lt;/td&gt;</v>
      </c>
      <c r="K76" t="str">
        <f>"&lt;td align='right'&gt;"&amp;Main!F76&amp;"&lt;/td&gt;"</f>
        <v>&lt;td align='right'&gt;80&lt;/td&gt;</v>
      </c>
      <c r="L76" t="str">
        <f>"&lt;td align='right'&gt;"&amp;Main!G76&amp;"&lt;/td&gt;"</f>
        <v>&lt;td align='right'&gt;76&lt;/td&gt;</v>
      </c>
      <c r="M76" t="str">
        <f>"&lt;td align='right'&gt;"&amp;Main!H76&amp;"&lt;/td&gt;"</f>
        <v>&lt;td align='right'&gt;80&lt;/td&gt;</v>
      </c>
      <c r="N76" t="str">
        <f>"&lt;td&gt;"&amp;Main!I76&amp;"&lt;/td&gt;&lt;/tr&gt;"</f>
        <v>&lt;td&gt;&lt;/td&gt;&lt;/tr&gt;</v>
      </c>
    </row>
    <row r="77" spans="1:14">
      <c r="A77" t="str">
        <f>"&lt;path "&amp;Main!R77&amp;" "&amp;Main!S77&amp;" id='"&amp;Main!K77&amp;"' /&gt;"</f>
        <v>&lt;path d="m 19745,16306 h 7 m 357,20 h 45 m -58,21 38,-95 39,97 m -194,-181 38,-1 m -52,23 50,-108 23,106 m -224,-91 1,99 m -97,-487 -52,85 14,36 m 219,-116 1,109 m 128,10 -38,-118 -43,110 m 555,537 v 0 l 2,-120 v 0 l 59,123 v 0 l -3,-120 v 0 m -921,-541 -53,-1 -2,115 m -248,-122 c 71,62 45,131 16,137 -30,-10 -41,-79 42,-135 m 819,552 1,109 m 156,-275 1,109 m -278,-416 1,47 m 403,72 c 71,62 45,131 16,137 -30,-10 -41,-79 42,-135 m -740,123 v 0 l 2,-127 v 0 l 85,130 v 0 l -4,-127 v 0 m -189,61 h 48 m -9,-44 c -40,-2 -57,75 2,93 m 514,82 -4,110 m -29,-114 66,2 m -220,-1 84,1 m -63,3 -1,92 m 43,-91 -1,89 m -676,-387 47,-1 m -64,25 61,-116 28,114 m -292,-113 -4,110 m -41,-117 96,6 m -313,22 1,96 m -42,-94 76,-27 m 195,192 40,51 38,-44 m -44,125 6,-81 m -107,72 c -51,-7 -51,-90 2,-107 32,7 50,99 -2,107 z m -29,-195 c -59,-8 -59,-103 2,-122 37,8 58,113 -2,122 z m 639,279 c -70,9 -60,83 -2,100 m 382,-227 -64,44 46,-118 37,120 m 223,315 h 58 m -76,21 64,-104 37,106 m -491,4 v 0 l 1,-111 v 0 l 74,107 v 0 l -5,-111 v 0 m -194,71 h 66 m -1,39 -1,-110 m -66,1 -2,110 m -88,3 c -51,-7 -51,-90 2,-107 32,7 50,99 -2,107 z m 590,180 c -51,-7 -51,-90 2,-107 32,7 50,99 -2,107 z m 465,-1 v 0 l 1,-111 v 0 l 75,112 v 0 l -4,-111 v 0 m -441,110 v 0 l 1,-111 v 0 l 64,107 v 0 l -4,-111 v 0 m -1578,-532 149,4 m -115,1 -2,107 m 70,-106 -1,104 m 2199,448 42,87 m -39,2 38,-89 m -1409,-675 c -1,-26 -99,-27 -99,1 1,36 99,35 99,-1 z m -47,-51 -1,107 m 859,598 40,43 38,-37 m -44,105 6,-68 m 268,68 c -51,-7 -51,-90 2,-107 32,7 50,99 -2,107 z m 90,-94 41,33 24,-28 m -29,84 5,-56 m -877,-56 -4,110 m -29,-114 66,2 m 1115,123 c -38,-4 -50,-79 3,-95 32,7 40,88 -3,95 z m 83,-2 7,-101 58,103 -1,-105 m -1067,-527 -35,-2 -10,116 m -132,3 -38,-118 -43,110 m -203,2 c -37,-6 -48,-95 3,-116 32,8 39,107 -3,116 z m -31,-46 58,-2 m 325,293 -51,47 36,40 m -49,-98 v 105 m 288,114 h 48 m -9,-44 c -40,-2 -57,75 2,93 m -721,-62 h 86 m 1,64 -2,-110 m -87,12 v 99 m 158,1 v 0 l 1,-111 v 0 l 89,114 v 0 l -4,-111 v 0 m 185,-466 c 2,0 37,-1 37,-1 m 0,-42 c -55,10 -45,86 2,107 m -703,480 h 58 m -76,21 50,-95 51,97 m -207,-93 -67,90 131,5 z m 146,-181 c -70,9 -60,83 -2,100 m 162,83 -30,38 33,52 m -45,-101 1,104 m 96,-369 c 46,-25 24,-65 -7,-62 l -3,107 c 18,1 59,-25 10,-45 z" class="blackScript" id='Philip' /&gt;</v>
      </c>
      <c r="B77" t="str">
        <f>IF(Main!B77&lt;&gt;0,"&lt;text "&amp;Main!L77&amp;" "&amp;Main!M77&amp;" id='geo"&amp;Main!K77&amp;"'&gt;"&amp;Main!B77&amp;"&lt;/text&gt;","")</f>
        <v>&lt;text x='18269' y='15644' id='geoPhilip'&gt;The (church) of Saint Philip&lt;/text&gt;</v>
      </c>
      <c r="C77" t="str">
        <f>IF(Main!D77&lt;&gt;0,"&lt;text "&amp;Main!N77&amp;" "&amp;Main!O77&amp;" id='geo"&amp;Main!K77&amp;"'&gt;"&amp;Main!D77&amp;"&lt;/text&gt;","")</f>
        <v>&lt;text x='17700' y='14975' id='geoPhilip'&gt;The (church) of Saint Philip, where Candaces the Eunuch is said to have been baptized&lt;/text&gt;</v>
      </c>
      <c r="D77" t="str">
        <f>IF(Main!P77&lt;&gt;0,"&lt;use xlink:href='#spotlight' x='"&amp;Main!P77&amp;"' y='"&amp;Main!Q77&amp;"' id='"&amp;Main!K77&amp;"' /&gt;","")</f>
        <v>&lt;use xlink:href='#spotlight' x='19083' y='15940' id='Philip' /&gt;</v>
      </c>
      <c r="F77" t="str">
        <f>"&lt;tr&gt;&lt;td&gt;"&amp;Main!A77&amp;"&lt;/td&gt;"</f>
        <v>&lt;tr&gt;&lt;td&gt;76&lt;/td&gt;</v>
      </c>
      <c r="G77" t="str">
        <f>"&lt;td&gt;&lt;a href='..\..\mm.svg#"&amp;Main!K77&amp;"'&gt;"&amp;Main!B77&amp;"&lt;/a&gt;&lt;/td&gt;"</f>
        <v>&lt;td&gt;&lt;a href='..\..\mm.svg#Philip'&gt;The (church) of Saint Philip&lt;/a&gt;&lt;/td&gt;</v>
      </c>
      <c r="H77" t="str">
        <f>"&lt;td lang='gk'&gt;"&amp;Main!C77&amp;"&lt;/td&gt;"</f>
        <v>&lt;td lang='gk'&gt;Τὸ τοῦ ἁγ(ίου) Φιλί&lt;span class='lcm'&gt;π&lt;/span&gt;που Ἔνθα λέγουσι βαπτισθῆναι Κανδακην τὸν εὐνοῦχον&lt;/td&gt;</v>
      </c>
      <c r="I77" t="str">
        <f>"&lt;td&gt;"&amp;Main!D77&amp;"&lt;/td&gt;"</f>
        <v>&lt;td&gt;The (church) of Saint Philip, where Candaces the Eunuch is said to have been baptized&lt;/td&gt;</v>
      </c>
      <c r="J77" t="str">
        <f>"&lt;td align='right'&gt;"&amp;Main!E77&amp;"&lt;/td&gt;"</f>
        <v>&lt;td align='right'&gt;75&lt;/td&gt;</v>
      </c>
      <c r="K77" t="str">
        <f>"&lt;td align='right'&gt;"&amp;Main!F77&amp;"&lt;/td&gt;"</f>
        <v>&lt;td align='right'&gt;81&lt;/td&gt;</v>
      </c>
      <c r="L77" t="str">
        <f>"&lt;td align='right'&gt;"&amp;Main!G77&amp;"&lt;/td&gt;"</f>
        <v>&lt;td align='right'&gt;77&lt;/td&gt;</v>
      </c>
      <c r="M77" t="str">
        <f>"&lt;td align='right'&gt;"&amp;Main!H77&amp;"&lt;/td&gt;"</f>
        <v>&lt;td align='right'&gt;81&lt;/td&gt;</v>
      </c>
      <c r="N77" t="str">
        <f>"&lt;td&gt;"&amp;Main!I77&amp;"&lt;/td&gt;&lt;/tr&gt;"</f>
        <v>&lt;td&gt;&lt;/td&gt;&lt;/tr&gt;</v>
      </c>
    </row>
    <row r="78" spans="1:14">
      <c r="A78" t="str">
        <f>"&lt;path "&amp;Main!R78&amp;" "&amp;Main!S78&amp;" id='"&amp;Main!K78&amp;"' /&gt;"</f>
        <v>&lt;path d="m 20987,15854 c -33,-5 -41,-56 -41,-56 l 41,-7 m 142,-68 1,109 m 50,7 v 0 l 1,-111 v 0 l 71,112 v 0 l -4,-111 v 0 m 195,126 c -49,-7 -50,-98 1,-115 22,7 39,106 -1,115 z m 121,-106 c -70,9 -46,108 1,112 m -234,-9 c -44,-5 -61,-93 6,-111 39,5 48,102 -6,111 z m -25,-68 51,9 m 103,-152 74,-5 m -82,35 42,-86 m -8,-52 71,134 m 45,-122 1,120 m -206,-115 -41,57 42,49 m -47,-120 v 128 m -165,-56 92,-4 m -1,64 6,-140 m -96,59 1,84 m -137,128 c 48,-28 17,-78 -15,-76 l -1,126 c 20,3 69,-26 16,-50 z" class="blackScript" id='Terebinth' /&gt;</v>
      </c>
      <c r="B78" t="str">
        <f>IF(Main!B78&lt;&gt;0,"&lt;text "&amp;Main!L78&amp;" "&amp;Main!M78&amp;" id='geo"&amp;Main!K78&amp;"'&gt;"&amp;Main!B78&amp;"&lt;/text&gt;","")</f>
        <v>&lt;text x='20781' y='15791' id='geoTerebinth'&gt;Arbo&lt;/text&gt;</v>
      </c>
      <c r="C78" t="str">
        <f>IF(Main!D78&lt;&gt;0,"&lt;text "&amp;Main!N78&amp;" "&amp;Main!O78&amp;" id='geo"&amp;Main!K78&amp;"'&gt;"&amp;Main!D78&amp;"&lt;/text&gt;","")</f>
        <v>&lt;text x='22171' y='15742' id='geoTerebinth'&gt;Arbo, also the Terebinth&lt;/text&gt;</v>
      </c>
      <c r="D78" t="str">
        <f>IF(Main!P78&lt;&gt;0,"&lt;use xlink:href='#spotlight' x='"&amp;Main!P78&amp;"' y='"&amp;Main!Q78&amp;"' id='"&amp;Main!K78&amp;"' /&gt;","")</f>
        <v>&lt;use xlink:href='#spotlight' x='20692' y='15969' id='Terebinth' /&gt;</v>
      </c>
      <c r="F78" t="str">
        <f>"&lt;tr&gt;&lt;td&gt;"&amp;Main!A78&amp;"&lt;/td&gt;"</f>
        <v>&lt;tr&gt;&lt;td&gt;77&lt;/td&gt;</v>
      </c>
      <c r="G78" t="str">
        <f>"&lt;td&gt;&lt;a href='..\..\mm.svg#"&amp;Main!K78&amp;"'&gt;"&amp;Main!B78&amp;"&lt;/a&gt;&lt;/td&gt;"</f>
        <v>&lt;td&gt;&lt;a href='..\..\mm.svg#Terebinth'&gt;Arbo&lt;/a&gt;&lt;/td&gt;</v>
      </c>
      <c r="H78" t="str">
        <f>"&lt;td lang='gk'&gt;"&amp;Main!C78&amp;"&lt;/td&gt;"</f>
        <v>&lt;td lang='gk'&gt;&lt;span class='lcm'&gt;Αρβω&lt;/span&gt; ἡ καὶ &lt;span class='lcm'&gt;Τερ&lt;/span&gt;έβινθος&lt;/td&gt;</v>
      </c>
      <c r="I78" t="str">
        <f>"&lt;td&gt;"&amp;Main!D78&amp;"&lt;/td&gt;"</f>
        <v>&lt;td&gt;Arbo, also the Terebinth&lt;/td&gt;</v>
      </c>
      <c r="J78" t="str">
        <f>"&lt;td align='right'&gt;"&amp;Main!E78&amp;"&lt;/td&gt;"</f>
        <v>&lt;td align='right'&gt;76&lt;/td&gt;</v>
      </c>
      <c r="K78" t="str">
        <f>"&lt;td align='right'&gt;"&amp;Main!F78&amp;"&lt;/td&gt;"</f>
        <v>&lt;td align='right'&gt;82&lt;/td&gt;</v>
      </c>
      <c r="L78" t="str">
        <f>"&lt;td align='right'&gt;"&amp;Main!G78&amp;"&lt;/td&gt;"</f>
        <v>&lt;td align='right'&gt;78&lt;/td&gt;</v>
      </c>
      <c r="M78" t="str">
        <f>"&lt;td align='right'&gt;"&amp;Main!H78&amp;"&lt;/td&gt;"</f>
        <v>&lt;td align='right'&gt;82&lt;/td&gt;</v>
      </c>
      <c r="N78" t="str">
        <f>"&lt;td&gt;"&amp;Main!I78&amp;"&lt;/td&gt;&lt;/tr&gt;"</f>
        <v>&lt;td&gt;&lt;/td&gt;&lt;/tr&gt;</v>
      </c>
    </row>
    <row r="79" spans="1:14">
      <c r="A79" t="str">
        <f>"&lt;path "&amp;Main!R79&amp;" "&amp;Main!S79&amp;" id='"&amp;Main!K79&amp;"' /&gt;"</f>
        <v>&lt;path d="m 21702,15850 13,14 m 295,6 13,14 m -53,1 12,-115 42,73 41,-61 m -252,99 47,-107 55,105 m -256,5 c 0,-5 13,-119 13,-119 l 40,58 57,-52 -5,109 m 302,-279 c 2,5 21,84 21,84 m -129,-10 c 57,9 100,-84 4,-88 l -4,137 m -158,-8 53,-120 53,116 z m -122,-53 75,-3 m 3,-69 -3,133 m -78,-133 -1,138 v 0" class="redScript" id='Oak' /&gt;</v>
      </c>
      <c r="B79" t="str">
        <f>IF(Main!B79&lt;&gt;0,"&lt;text "&amp;Main!L79&amp;" "&amp;Main!M79&amp;" id='geo"&amp;Main!K79&amp;"'&gt;"&amp;Main!B79&amp;"&lt;/text&gt;","")</f>
        <v>&lt;text x='21805' y='16206' id='geoOak'&gt;The Oak of Mambre&lt;/text&gt;</v>
      </c>
      <c r="C79" t="str">
        <f>IF(Main!D79&lt;&gt;0,"&lt;text "&amp;Main!N79&amp;" "&amp;Main!O79&amp;" id='geo"&amp;Main!K79&amp;"'&gt;"&amp;Main!D79&amp;"&lt;/text&gt;","")</f>
        <v/>
      </c>
      <c r="D79" t="str">
        <f>IF(Main!P79&lt;&gt;0,"&lt;use xlink:href='#spotlight' x='"&amp;Main!P79&amp;"' y='"&amp;Main!Q79&amp;"' id='"&amp;Main!K79&amp;"' /&gt;","")</f>
        <v>&lt;use xlink:href='#spotlight' x='21621' y='16101' id='Oak' /&gt;</v>
      </c>
      <c r="F79" t="str">
        <f>"&lt;tr&gt;&lt;td&gt;"&amp;Main!A79&amp;"&lt;/td&gt;"</f>
        <v>&lt;tr&gt;&lt;td&gt;78&lt;/td&gt;</v>
      </c>
      <c r="G79" t="str">
        <f>"&lt;td&gt;&lt;a href='..\..\mm.svg#"&amp;Main!K79&amp;"'&gt;"&amp;Main!B79&amp;"&lt;/a&gt;&lt;/td&gt;"</f>
        <v>&lt;td&gt;&lt;a href='..\..\mm.svg#Oak'&gt;The Oak of Mambre&lt;/a&gt;&lt;/td&gt;</v>
      </c>
      <c r="H79" t="str">
        <f>"&lt;td lang='gk'&gt;"&amp;Main!C79&amp;"&lt;/td&gt;"</f>
        <v>&lt;td lang='gk'&gt;Ἡ δρ&lt;span class='def'&gt;ῦ&lt;/span&gt;&lt;span class='lcm'&gt;ς&lt;/span&gt; Μαμ&lt;span class='lcm'&gt;βρη&lt;/span&gt;&lt;/td&gt;</v>
      </c>
      <c r="I79" t="str">
        <f>"&lt;td&gt;"&amp;Main!D79&amp;"&lt;/td&gt;"</f>
        <v>&lt;td&gt;&lt;/td&gt;</v>
      </c>
      <c r="J79" t="str">
        <f>"&lt;td align='right'&gt;"&amp;Main!E79&amp;"&lt;/td&gt;"</f>
        <v>&lt;td align='right'&gt;77&lt;/td&gt;</v>
      </c>
      <c r="K79" t="str">
        <f>"&lt;td align='right'&gt;"&amp;Main!F79&amp;"&lt;/td&gt;"</f>
        <v>&lt;td align='right'&gt;83&lt;/td&gt;</v>
      </c>
      <c r="L79" t="str">
        <f>"&lt;td align='right'&gt;"&amp;Main!G79&amp;"&lt;/td&gt;"</f>
        <v>&lt;td align='right'&gt;78a&lt;/td&gt;</v>
      </c>
      <c r="M79" t="str">
        <f>"&lt;td align='right'&gt;"&amp;Main!H79&amp;"&lt;/td&gt;"</f>
        <v>&lt;td align='right'&gt;82&lt;/td&gt;</v>
      </c>
      <c r="N79" t="str">
        <f>"&lt;td&gt;"&amp;Main!I79&amp;"&lt;/td&gt;&lt;/tr&gt;"</f>
        <v>&lt;td&gt;&lt;/td&gt;&lt;/tr&gt;</v>
      </c>
    </row>
    <row r="80" spans="1:14">
      <c r="A80" t="str">
        <f>"&lt;path "&amp;Main!R80&amp;" "&amp;Main!S80&amp;" id='"&amp;Main!K80&amp;"' /&gt;"</f>
        <v>&lt;path d="m 16808,17310 c -83,11 -72,97 -2,118 m 103,-116 c -90,46 -30,157 39,85 72,83 129,-31 63,-73 m 94,-1 57,118 m -59,-7 67,-108 m 93,-10 c -94,46 -32,158 41,86 74,82 134,-32 64,-72" class="blackScript" id='Socho' /&gt;</v>
      </c>
      <c r="B80" t="str">
        <f>IF(Main!B80&lt;&gt;0,"&lt;text "&amp;Main!L80&amp;" "&amp;Main!M80&amp;" id='geo"&amp;Main!K80&amp;"'&gt;"&amp;Main!B80&amp;"&lt;/text&gt;","")</f>
        <v>&lt;text x='16458' y='17264' id='geoSocho'&gt;Socho&lt;/text&gt;</v>
      </c>
      <c r="C80" t="str">
        <f>IF(Main!D80&lt;&gt;0,"&lt;text "&amp;Main!N80&amp;" "&amp;Main!O80&amp;" id='geo"&amp;Main!K80&amp;"'&gt;"&amp;Main!D80&amp;"&lt;/text&gt;","")</f>
        <v>&lt;text x='16483' y='17039' id='geoSocho'&gt;Socho&lt;/text&gt;</v>
      </c>
      <c r="D80" t="str">
        <f>IF(Main!P80&lt;&gt;0,"&lt;use xlink:href='#spotlight' x='"&amp;Main!P80&amp;"' y='"&amp;Main!Q80&amp;"' id='"&amp;Main!K80&amp;"' /&gt;","")</f>
        <v>&lt;use xlink:href='#spotlight' x='16835' y='17520' id='Socho' /&gt;</v>
      </c>
      <c r="F80" t="str">
        <f>"&lt;tr&gt;&lt;td&gt;"&amp;Main!A80&amp;"&lt;/td&gt;"</f>
        <v>&lt;tr&gt;&lt;td&gt;79&lt;/td&gt;</v>
      </c>
      <c r="G80" t="str">
        <f>"&lt;td&gt;&lt;a href='..\..\mm.svg#"&amp;Main!K80&amp;"'&gt;"&amp;Main!B80&amp;"&lt;/a&gt;&lt;/td&gt;"</f>
        <v>&lt;td&gt;&lt;a href='..\..\mm.svg#Socho'&gt;Socho&lt;/a&gt;&lt;/td&gt;</v>
      </c>
      <c r="H80" t="str">
        <f>"&lt;td lang='gk'&gt;"&amp;Main!C80&amp;"&lt;/td&gt;"</f>
        <v>&lt;td lang='gk'&gt;Σωχώ&lt;/td&gt;</v>
      </c>
      <c r="I80" t="str">
        <f>"&lt;td&gt;"&amp;Main!D80&amp;"&lt;/td&gt;"</f>
        <v>&lt;td&gt;Socho&lt;/td&gt;</v>
      </c>
      <c r="J80" t="str">
        <f>"&lt;td align='right'&gt;"&amp;Main!E80&amp;"&lt;/td&gt;"</f>
        <v>&lt;td align='right'&gt;78&lt;/td&gt;</v>
      </c>
      <c r="K80" t="str">
        <f>"&lt;td align='right'&gt;"&amp;Main!F80&amp;"&lt;/td&gt;"</f>
        <v>&lt;td align='right'&gt;85&lt;/td&gt;</v>
      </c>
      <c r="L80" t="str">
        <f>"&lt;td align='right'&gt;"&amp;Main!G80&amp;"&lt;/td&gt;"</f>
        <v>&lt;td align='right'&gt;79&lt;/td&gt;</v>
      </c>
      <c r="M80" t="str">
        <f>"&lt;td align='right'&gt;"&amp;Main!H80&amp;"&lt;/td&gt;"</f>
        <v>&lt;td align='right'&gt;83&lt;/td&gt;</v>
      </c>
      <c r="N80" t="str">
        <f>"&lt;td&gt;"&amp;Main!I80&amp;"&lt;/td&gt;&lt;/tr&gt;"</f>
        <v>&lt;td&gt;&lt;/td&gt;&lt;/tr&gt;</v>
      </c>
    </row>
    <row r="81" spans="1:14">
      <c r="A81" t="str">
        <f>"&lt;path "&amp;Main!R81&amp;" "&amp;Main!S81&amp;" id='"&amp;Main!K81&amp;"' /&gt;"</f>
        <v>&lt;path d="m 17796,17423 c 79,-37 42,-85 -10,-81 l -6,163 c 31,3 102,-52 16,-82 z m 108,-3 49,-2 m -1,-66 c -75,14 -73,136 3,145 m 174,13 c -61,-8 -80,-122 5,-147 53,9 64,135 -5,147 z m -83,-82 155,8 m 467,-62 37,133 m -15,-36 -77,14 52,-113 m -405,-4 66,-5 -88,158 63,-3 m 156,-48 -95,45 69,-143 53,144 m 38,-141 68,135 m -67,-7 57,-120 m 174,51 c 62,-19 41,-61 -10,-54 l 4,126" class="blackScript" id='Bethzachar' /&gt;</v>
      </c>
      <c r="B81" t="str">
        <f>IF(Main!B81&lt;&gt;0,"&lt;text "&amp;Main!L81&amp;" "&amp;Main!M81&amp;" id='geo"&amp;Main!K81&amp;"'&gt;"&amp;Main!B81&amp;"&lt;/text&gt;","")</f>
        <v>&lt;text x='16856' y='17984' id='geoBethzachar'&gt;Bethzacharia&lt;/text&gt;</v>
      </c>
      <c r="C81" t="str">
        <f>IF(Main!D81&lt;&gt;0,"&lt;text "&amp;Main!N81&amp;" "&amp;Main!O81&amp;" id='geo"&amp;Main!K81&amp;"'&gt;"&amp;Main!D81&amp;"&lt;/text&gt;","")</f>
        <v/>
      </c>
      <c r="D81" t="str">
        <f>IF(Main!P81&lt;&gt;0,"&lt;use xlink:href='#spotlight' x='"&amp;Main!P81&amp;"' y='"&amp;Main!Q81&amp;"' id='"&amp;Main!K81&amp;"' /&gt;","")</f>
        <v>&lt;use xlink:href='#spotlight' x='17903' y='17655' id='Bethzachar' /&gt;</v>
      </c>
      <c r="F81" t="str">
        <f>"&lt;tr&gt;&lt;td&gt;"&amp;Main!A81&amp;"&lt;/td&gt;"</f>
        <v>&lt;tr&gt;&lt;td&gt;80&lt;/td&gt;</v>
      </c>
      <c r="G81" t="str">
        <f>"&lt;td&gt;&lt;a href='..\..\mm.svg#"&amp;Main!K81&amp;"'&gt;"&amp;Main!B81&amp;"&lt;/a&gt;&lt;/td&gt;"</f>
        <v>&lt;td&gt;&lt;a href='..\..\mm.svg#Bethzachar'&gt;Bethzacharia&lt;/a&gt;&lt;/td&gt;</v>
      </c>
      <c r="H81" t="str">
        <f>"&lt;td lang='gk'&gt;"&amp;Main!C81&amp;"&lt;/td&gt;"</f>
        <v>&lt;td lang='gk'&gt;Βεθζαχαρ&lt;/td&gt;</v>
      </c>
      <c r="I81" t="str">
        <f>"&lt;td&gt;"&amp;Main!D81&amp;"&lt;/td&gt;"</f>
        <v>&lt;td&gt;&lt;/td&gt;</v>
      </c>
      <c r="J81" t="str">
        <f>"&lt;td align='right'&gt;"&amp;Main!E81&amp;"&lt;/td&gt;"</f>
        <v>&lt;td align='right'&gt;79&lt;/td&gt;</v>
      </c>
      <c r="K81" t="str">
        <f>"&lt;td align='right'&gt;"&amp;Main!F81&amp;"&lt;/td&gt;"</f>
        <v>&lt;td align='right'&gt;86&lt;/td&gt;</v>
      </c>
      <c r="L81" t="str">
        <f>"&lt;td align='right'&gt;"&amp;Main!G81&amp;"&lt;/td&gt;"</f>
        <v>&lt;td align='right'&gt;80&lt;/td&gt;</v>
      </c>
      <c r="M81" t="str">
        <f>"&lt;td align='right'&gt;"&amp;Main!H81&amp;"&lt;/td&gt;"</f>
        <v>&lt;td align='right'&gt;84&lt;/td&gt;</v>
      </c>
      <c r="N81" t="str">
        <f>"&lt;td&gt;"&amp;Main!I81&amp;"&lt;/td&gt;&lt;/tr&gt;"</f>
        <v>&lt;td&gt;&lt;/td&gt;&lt;/tr&gt;</v>
      </c>
    </row>
    <row r="82" spans="1:14">
      <c r="A82" t="str">
        <f>"&lt;path "&amp;Main!R82&amp;" "&amp;Main!S82&amp;" id='"&amp;Main!K82&amp;"' /&gt;"</f>
        <v>&lt;path d="m 18837,16979 h 105 m -390,3 h 94 m 455,3 31,57 47,-51 m -44,112 -2,-53 m -16,108 62,115 m -33,-34 -96,23 67,-104 m -261,99 -85,30 68,-121 42,122 m -129,-179 c -58,-8 -58,-102 2,-122 36,8 57,113 -2,122 z m 145,-133 -5,124 m -292,-115 1,116 m 426,1 c -61,-7 -61,-93 2,-111 38,7 59,103 -2,111 z m 237,-109 38,128 m -17,-40 -90,23 69,-111 m 216,4 -1,120 m -72,-133 -43,2 3,134 m 309,-130 37,57 36,-45 m -42,113 6,-68 m -118,73 c -50,-9 -50,-103 2,-122 32,8 49,112 -2,122 z m -44,59 40,43 52,-57 m -58,125 6,-68 m -97,69 c -57,-8 -57,-100 2,-119 36,8 56,110 -2,119 z m -127,-110 1,99 m -105,-51 c 62,-19 41,-61 -10,-54 l 3,116 m -330,-111 56,85 m -55,21 71,-105 m -336,-7 66,-5 -80,125 72,-8" class="blackScript" id='Zacharias' /&gt;</v>
      </c>
      <c r="B82" t="str">
        <f>IF(Main!B82&lt;&gt;0,"&lt;text "&amp;Main!L82&amp;" "&amp;Main!M82&amp;" id='geo"&amp;Main!K82&amp;"'&gt;"&amp;Main!B82&amp;"&lt;/text&gt;","")</f>
        <v>&lt;text x='18861' y='17554' id='geoZacharias'&gt;The (place) of Saint Zacharias&lt;/text&gt;</v>
      </c>
      <c r="C82" t="str">
        <f>IF(Main!D82&lt;&gt;0,"&lt;text "&amp;Main!N82&amp;" "&amp;Main!O82&amp;" id='geo"&amp;Main!K82&amp;"'&gt;"&amp;Main!D82&amp;"&lt;/text&gt;","")</f>
        <v/>
      </c>
      <c r="D82" t="str">
        <f>IF(Main!P82&lt;&gt;0,"&lt;use xlink:href='#spotlight' x='"&amp;Main!P82&amp;"' y='"&amp;Main!Q82&amp;"' id='"&amp;Main!K82&amp;"' /&gt;","")</f>
        <v>&lt;use xlink:href='#spotlight' x='18744' y='17666' id='Zacharias' /&gt;</v>
      </c>
      <c r="F82" t="str">
        <f>"&lt;tr&gt;&lt;td&gt;"&amp;Main!A82&amp;"&lt;/td&gt;"</f>
        <v>&lt;tr&gt;&lt;td&gt;81&lt;/td&gt;</v>
      </c>
      <c r="G82" t="str">
        <f>"&lt;td&gt;&lt;a href='..\..\mm.svg#"&amp;Main!K82&amp;"'&gt;"&amp;Main!B82&amp;"&lt;/a&gt;&lt;/td&gt;"</f>
        <v>&lt;td&gt;&lt;a href='..\..\mm.svg#Zacharias'&gt;The (place) of Saint Zacharias&lt;/a&gt;&lt;/td&gt;</v>
      </c>
      <c r="H82" t="str">
        <f>"&lt;td lang='gk'&gt;"&amp;Main!C82&amp;"&lt;/td&gt;"</f>
        <v>&lt;td lang='gk'&gt;Τὸ τοῦ ἁγίου Ζαχαρίου&lt;/td&gt;</v>
      </c>
      <c r="I82" t="str">
        <f>"&lt;td&gt;"&amp;Main!D82&amp;"&lt;/td&gt;"</f>
        <v>&lt;td&gt;&lt;/td&gt;</v>
      </c>
      <c r="J82" t="str">
        <f>"&lt;td align='right'&gt;"&amp;Main!E82&amp;"&lt;/td&gt;"</f>
        <v>&lt;td align='right'&gt;80&lt;/td&gt;</v>
      </c>
      <c r="K82" t="str">
        <f>"&lt;td align='right'&gt;"&amp;Main!F82&amp;"&lt;/td&gt;"</f>
        <v>&lt;td align='right'&gt;87&lt;/td&gt;</v>
      </c>
      <c r="L82" t="str">
        <f>"&lt;td align='right'&gt;"&amp;Main!G82&amp;"&lt;/td&gt;"</f>
        <v>&lt;td align='right'&gt;80a&lt;/td&gt;</v>
      </c>
      <c r="M82" t="str">
        <f>"&lt;td align='right'&gt;"&amp;Main!H82&amp;"&lt;/td&gt;"</f>
        <v>&lt;td align='right'&gt;84&lt;/td&gt;</v>
      </c>
      <c r="N82" t="str">
        <f>"&lt;td&gt;"&amp;Main!I82&amp;"&lt;/td&gt;&lt;/tr&gt;"</f>
        <v>&lt;td&gt;&lt;/td&gt;&lt;/tr&gt;</v>
      </c>
    </row>
    <row r="83" spans="1:14">
      <c r="A83" t="str">
        <f>"&lt;path "&amp;Main!R83&amp;" "&amp;Main!S83&amp;" id='"&amp;Main!K83&amp;"' /&gt;"</f>
        <v>&lt;path d="m 18907,18277 -127,34 79,-121 85,126 m -289,4 c -49,-6 -65,-111 5,-133 43,8 52,123 -5,133 z m -12,-66 h 21 m -133,-83 1,156 m -80,-86 c -2,-40 -101,-41 -101,1 1,52 101,51 101,-1 z m -49,-78 -1,160 m -123,-41 -107,39 82,-132 62,132 m -214,-141 c -78,12 -67,114 -2,139" class="whiteScriptLean" id='Saphitha' /&gt;</v>
      </c>
      <c r="B83" t="str">
        <f>IF(Main!B83&lt;&gt;0,"&lt;text "&amp;Main!L83&amp;" "&amp;Main!M83&amp;" id='geo"&amp;Main!K83&amp;"'&gt;"&amp;Main!B83&amp;"&lt;/text&gt;","")</f>
        <v>&lt;text x='18142' y='18679' id='geoSaphitha'&gt;Saphitha&lt;/text&gt;</v>
      </c>
      <c r="C83" t="str">
        <f>IF(Main!D83&lt;&gt;0,"&lt;text "&amp;Main!N83&amp;" "&amp;Main!O83&amp;" id='geo"&amp;Main!K83&amp;"'&gt;"&amp;Main!D83&amp;"&lt;/text&gt;","")</f>
        <v/>
      </c>
      <c r="D83" t="str">
        <f>IF(Main!P83&lt;&gt;0,"&lt;use xlink:href='#spotlight' x='"&amp;Main!P83&amp;"' y='"&amp;Main!Q83&amp;"' id='"&amp;Main!K83&amp;"' /&gt;","")</f>
        <v>&lt;use xlink:href='#spotlight' x='18120' y='18430' id='Saphitha' /&gt;</v>
      </c>
      <c r="F83" t="str">
        <f>"&lt;tr&gt;&lt;td&gt;"&amp;Main!A83&amp;"&lt;/td&gt;"</f>
        <v>&lt;tr&gt;&lt;td&gt;82&lt;/td&gt;</v>
      </c>
      <c r="G83" t="str">
        <f>"&lt;td&gt;&lt;a href='..\..\mm.svg#"&amp;Main!K83&amp;"'&gt;"&amp;Main!B83&amp;"&lt;/a&gt;&lt;/td&gt;"</f>
        <v>&lt;td&gt;&lt;a href='..\..\mm.svg#Saphitha'&gt;Saphitha&lt;/a&gt;&lt;/td&gt;</v>
      </c>
      <c r="H83" t="str">
        <f>"&lt;td lang='gk'&gt;"&amp;Main!C83&amp;"&lt;/td&gt;"</f>
        <v>&lt;td lang='gk'&gt;Σαφιθα&lt;/td&gt;</v>
      </c>
      <c r="I83" t="str">
        <f>"&lt;td&gt;"&amp;Main!D83&amp;"&lt;/td&gt;"</f>
        <v>&lt;td&gt;&lt;/td&gt;</v>
      </c>
      <c r="J83" t="str">
        <f>"&lt;td align='right'&gt;"&amp;Main!E83&amp;"&lt;/td&gt;"</f>
        <v>&lt;td align='right'&gt;81&lt;/td&gt;</v>
      </c>
      <c r="K83" t="str">
        <f>"&lt;td align='right'&gt;"&amp;Main!F83&amp;"&lt;/td&gt;"</f>
        <v>&lt;td align='right'&gt;88&lt;/td&gt;</v>
      </c>
      <c r="L83" t="str">
        <f>"&lt;td align='right'&gt;"&amp;Main!G83&amp;"&lt;/td&gt;"</f>
        <v>&lt;td align='right'&gt;81&lt;/td&gt;</v>
      </c>
      <c r="M83" t="str">
        <f>"&lt;td align='right'&gt;"&amp;Main!H83&amp;"&lt;/td&gt;"</f>
        <v>&lt;td align='right'&gt;85&lt;/td&gt;</v>
      </c>
      <c r="N83" t="str">
        <f>"&lt;td&gt;"&amp;Main!I83&amp;"&lt;/td&gt;&lt;/tr&gt;"</f>
        <v>&lt;td&gt;&lt;/td&gt;&lt;/tr&gt;</v>
      </c>
    </row>
    <row r="84" spans="1:14">
      <c r="A84" t="str">
        <f>"&lt;path "&amp;Main!R84&amp;" "&amp;Main!S84&amp;" id='"&amp;Main!K84&amp;"' /&gt;"</f>
        <v>&lt;path d="m 21420,17327 h 108 m -50,145 -3,-143 m -161,144 c -71,-3 -78,-129 4,-152 54,8 66,142 -4,152 z m -161,6 -2,-145 m -62,-5 108,-2" class="whiteScriptLean" id='MicahPlace' /&gt;</v>
      </c>
      <c r="B84" t="str">
        <f>IF(Main!B84&lt;&gt;0,"&lt;text "&amp;Main!L84&amp;" "&amp;Main!M84&amp;" id='geo"&amp;Main!K84&amp;"'&gt;"&amp;Main!B84&amp;"&lt;/text&gt;","")</f>
        <v>&lt;text x='21396' y='17740' id='geoMicahPlace'&gt;The (place) of St Micah&lt;/text&gt;</v>
      </c>
      <c r="C84" t="str">
        <f>IF(Main!D84&lt;&gt;0,"&lt;text "&amp;Main!N84&amp;" "&amp;Main!O84&amp;" id='geo"&amp;Main!K84&amp;"'&gt;"&amp;Main!D84&amp;"&lt;/text&gt;","")</f>
        <v/>
      </c>
      <c r="D84" t="str">
        <f>IF(Main!P84&lt;&gt;0,"&lt;use xlink:href='#spotlight' x='"&amp;Main!P84&amp;"' y='"&amp;Main!Q84&amp;"' id='"&amp;Main!K84&amp;"' /&gt;","")</f>
        <v>&lt;use xlink:href='#spotlight' x='21284' y='17640' id='MicahPlace' /&gt;</v>
      </c>
      <c r="F84" t="str">
        <f>"&lt;tr&gt;&lt;td&gt;"&amp;Main!A84&amp;"&lt;/td&gt;"</f>
        <v>&lt;tr&gt;&lt;td&gt;83&lt;/td&gt;</v>
      </c>
      <c r="G84" t="str">
        <f>"&lt;td&gt;&lt;a href='..\..\mm.svg#"&amp;Main!K84&amp;"'&gt;"&amp;Main!B84&amp;"&lt;/a&gt;&lt;/td&gt;"</f>
        <v>&lt;td&gt;&lt;a href='..\..\mm.svg#MicahPlace'&gt;The (place) of St Micah&lt;/a&gt;&lt;/td&gt;</v>
      </c>
      <c r="H84" t="str">
        <f>"&lt;td lang='gk'&gt;"&amp;Main!C84&amp;"&lt;/td&gt;"</f>
        <v>&lt;td lang='gk'&gt;Τὸ τ&lt;span class='lcm'&gt;οῦ ἁγίου Μιχαίου&lt;/span&gt;&lt;/td&gt;</v>
      </c>
      <c r="I84" t="str">
        <f>"&lt;td&gt;"&amp;Main!D84&amp;"&lt;/td&gt;"</f>
        <v>&lt;td&gt;&lt;/td&gt;</v>
      </c>
      <c r="J84" t="str">
        <f>"&lt;td align='right'&gt;"&amp;Main!E84&amp;"&lt;/td&gt;"</f>
        <v>&lt;td align='right'&gt;82&lt;/td&gt;</v>
      </c>
      <c r="K84" t="str">
        <f>"&lt;td align='right'&gt;"&amp;Main!F84&amp;"&lt;/td&gt;"</f>
        <v>&lt;td align='right'&gt;89&lt;/td&gt;</v>
      </c>
      <c r="L84" t="str">
        <f>"&lt;td align='right'&gt;"&amp;Main!G84&amp;"&lt;/td&gt;"</f>
        <v>&lt;td align='right'&gt;82&lt;/td&gt;</v>
      </c>
      <c r="M84" t="str">
        <f>"&lt;td align='right'&gt;"&amp;Main!H84&amp;"&lt;/td&gt;"</f>
        <v>&lt;td align='right'&gt;86&lt;/td&gt;</v>
      </c>
      <c r="N84" t="str">
        <f>"&lt;td&gt;"&amp;Main!I84&amp;"&lt;/td&gt;&lt;/tr&gt;"</f>
        <v>&lt;td&gt;&lt;/td&gt;&lt;/tr&gt;</v>
      </c>
    </row>
    <row r="85" spans="1:14">
      <c r="A85" t="str">
        <f>"&lt;path "&amp;Main!R85&amp;" "&amp;Main!S85&amp;" id='"&amp;Main!K85&amp;"' /&gt;"</f>
        <v>&lt;path d="m 20831,18338 c -39,-3 -53,-58 3,-70 35,5 43,65 -3,70 z m -249,-153 h 38 m 791,-274 1,-102 m -140,105 3,-111 42,68 37,-62 -5,105 m -7,-304 v 22 m -201,286 -2,-104 68,103 -3,-106 m -236,47 h 92 m -5,41 -3,-101 m -93,1 v 102 m -140,9 6,-106 67,113 -3,-116 m -192,48 c 1,0 41,-2 41,-2 m 0,-43 c -62,11 -40,95 1,108 m -155,-3 c -43,-6 -57,-91 4,-110 37,7 45,101 -4,110 z m -11,-54 63,4 m 230,133 -1,80 m -121,-36 30,-1 m -57,30 45,-68 38,69 m -228,-61 53,59 m -33,-1 41,-57 m 216,209 c -38,-4 -51,-76 3,-91 34,6 41,84 -3,91 z m -108,-93 c -50,15 -31,87 -3,95 m -97,-8 -35,-81 -34,78 m 420,102 c -1,-32 -85,-32 -85,1 0,41 85,40 85,-1 z m -44,-33 1,98 m -243,-56 c 70,11 40,-53 -8,-46 l 2,97 m -180,-92 h 99 m -67,1 -3,89 m 61,-88 -1,89 m 42,-634 -1,-111 -43,74 -42,-74 -3,111 m 171,-2 c -43,-4 -57,-90 4,-109 37,7 45,101 -4,109 z m 98,-37 c 78,-14 57,-78 -5,-74 l 2,101 m 178,-24 -62,10 54,-75 40,88 m 73,-96 c -55,18 -37,89 -4,99 m 80,1 c -43,-5 -57,-91 4,-110 37,7 45,101 -4,110 z m -10,-54 h 17 m 108,-51 2,107 m 117,0 c -42,-4 -56,-90 4,-109 38,7 46,101 -4,109 z" class="whiteScriptLean" id='Morasthi' /&gt;</v>
      </c>
      <c r="B85" t="str">
        <f>IF(Main!B85&lt;&gt;0,"&lt;text "&amp;Main!L85&amp;" "&amp;Main!M85&amp;" id='geo"&amp;Main!K85&amp;"'&gt;"&amp;Main!B85&amp;"&lt;/text&gt;","")</f>
        <v>&lt;text x='19900' y='18073' id='geoMorasthi'&gt;Morasthi&lt;/text&gt;</v>
      </c>
      <c r="C85" t="str">
        <f>IF(Main!D85&lt;&gt;0,"&lt;text "&amp;Main!N85&amp;" "&amp;Main!O85&amp;" id='geo"&amp;Main!K85&amp;"'&gt;"&amp;Main!D85&amp;"&lt;/text&gt;","")</f>
        <v>&lt;text x='21907' y='18123' id='geoMorasthi'&gt;Morasthi whence was Micah the Prophet&lt;/text&gt;</v>
      </c>
      <c r="D85" t="str">
        <f>IF(Main!P85&lt;&gt;0,"&lt;use xlink:href='#spotlight' x='"&amp;Main!P85&amp;"' y='"&amp;Main!Q85&amp;"' id='"&amp;Main!K85&amp;"' /&gt;","")</f>
        <v>&lt;use xlink:href='#spotlight' x='20837' y='18024' id='Morasthi' /&gt;</v>
      </c>
      <c r="F85" t="str">
        <f>"&lt;tr&gt;&lt;td&gt;"&amp;Main!A85&amp;"&lt;/td&gt;"</f>
        <v>&lt;tr&gt;&lt;td&gt;84&lt;/td&gt;</v>
      </c>
      <c r="G85" t="str">
        <f>"&lt;td&gt;&lt;a href='..\..\mm.svg#"&amp;Main!K85&amp;"'&gt;"&amp;Main!B85&amp;"&lt;/a&gt;&lt;/td&gt;"</f>
        <v>&lt;td&gt;&lt;a href='..\..\mm.svg#Morasthi'&gt;Morasthi&lt;/a&gt;&lt;/td&gt;</v>
      </c>
      <c r="H85" t="str">
        <f>"&lt;td lang='gk'&gt;"&amp;Main!C85&amp;"&lt;/td&gt;"</f>
        <v>&lt;td lang='gk'&gt;Μορασθι ὅθεν ἧν Μιχαίας ὁ προφ(ήτης)&lt;/td&gt;</v>
      </c>
      <c r="I85" t="str">
        <f>"&lt;td&gt;"&amp;Main!D85&amp;"&lt;/td&gt;"</f>
        <v>&lt;td&gt;Morasthi whence was Micah the Prophet&lt;/td&gt;</v>
      </c>
      <c r="J85" t="str">
        <f>"&lt;td align='right'&gt;"&amp;Main!E85&amp;"&lt;/td&gt;"</f>
        <v>&lt;td align='right'&gt;83&lt;/td&gt;</v>
      </c>
      <c r="K85" t="str">
        <f>"&lt;td align='right'&gt;"&amp;Main!F85&amp;"&lt;/td&gt;"</f>
        <v>&lt;td align='right'&gt;90&lt;/td&gt;</v>
      </c>
      <c r="L85" t="str">
        <f>"&lt;td align='right'&gt;"&amp;Main!G85&amp;"&lt;/td&gt;"</f>
        <v>&lt;td align='right'&gt;83&lt;/td&gt;</v>
      </c>
      <c r="M85" t="str">
        <f>"&lt;td align='right'&gt;"&amp;Main!H85&amp;"&lt;/td&gt;"</f>
        <v>&lt;td align='right'&gt;86&lt;/td&gt;</v>
      </c>
      <c r="N85" t="str">
        <f>"&lt;td&gt;"&amp;Main!I85&amp;"&lt;/td&gt;&lt;/tr&gt;"</f>
        <v>&lt;td&gt;&lt;/td&gt;&lt;/tr&gt;</v>
      </c>
    </row>
    <row r="86" spans="1:14">
      <c r="A86" t="str">
        <f>"&lt;path "&amp;Main!R86&amp;" "&amp;Main!S86&amp;" id='"&amp;Main!K86&amp;"' /&gt;"</f>
        <v>&lt;path d="m 21887,18278 c -10,53 13,92 87,88" class="blackScript" id='Eleutheropolis' /&gt;</v>
      </c>
      <c r="B86" t="str">
        <f>IF(Main!B86&lt;&gt;0,"&lt;text "&amp;Main!L86&amp;" "&amp;Main!M86&amp;" id='geo"&amp;Main!K86&amp;"'&gt;"&amp;Main!B86&amp;"&lt;/text&gt;","")</f>
        <v>&lt;text x='21436' y='19528' id='geoEleutheropolis'&gt;Eleutheropolis&lt;/text&gt;</v>
      </c>
      <c r="C86" t="str">
        <f>IF(Main!D86&lt;&gt;0,"&lt;text "&amp;Main!N86&amp;" "&amp;Main!O86&amp;" id='geo"&amp;Main!K86&amp;"'&gt;"&amp;Main!D86&amp;"&lt;/text&gt;","")</f>
        <v/>
      </c>
      <c r="D86" t="str">
        <f>IF(Main!P86&lt;&gt;0,"&lt;use xlink:href='#spotlight' x='"&amp;Main!P86&amp;"' y='"&amp;Main!Q86&amp;"' id='"&amp;Main!K86&amp;"' /&gt;","")</f>
        <v>&lt;use xlink:href='#spotlight' x='22184' y='19223' id='Eleutheropolis' /&gt;</v>
      </c>
      <c r="F86" t="str">
        <f>"&lt;tr&gt;&lt;td&gt;"&amp;Main!A86&amp;"&lt;/td&gt;"</f>
        <v>&lt;tr&gt;&lt;td&gt;85&lt;/td&gt;</v>
      </c>
      <c r="G86" t="str">
        <f>"&lt;td&gt;&lt;a href='..\..\mm.svg#"&amp;Main!K86&amp;"'&gt;"&amp;Main!B86&amp;"&lt;/a&gt;&lt;/td&gt;"</f>
        <v>&lt;td&gt;&lt;a href='..\..\mm.svg#Eleutheropolis'&gt;Eleutheropolis&lt;/a&gt;&lt;/td&gt;</v>
      </c>
      <c r="H86" t="str">
        <f>"&lt;td lang='gk'&gt;"&amp;Main!C86&amp;"&lt;/td&gt;"</f>
        <v>&lt;td lang='gk'&gt;Ε&lt;span class='lcm'&gt;λευθεροπολις&lt;/span&gt;&lt;/td&gt;</v>
      </c>
      <c r="I86" t="str">
        <f>"&lt;td&gt;"&amp;Main!D86&amp;"&lt;/td&gt;"</f>
        <v>&lt;td&gt;&lt;/td&gt;</v>
      </c>
      <c r="J86" t="str">
        <f>"&lt;td align='right'&gt;"&amp;Main!E86&amp;"&lt;/td&gt;"</f>
        <v>&lt;td align='right'&gt;84&lt;/td&gt;</v>
      </c>
      <c r="K86" t="str">
        <f>"&lt;td align='right'&gt;"&amp;Main!F86&amp;"&lt;/td&gt;"</f>
        <v>&lt;td align='right'&gt;90,5&lt;/td&gt;</v>
      </c>
      <c r="L86" t="str">
        <f>"&lt;td align='right'&gt;"&amp;Main!G86&amp;"&lt;/td&gt;"</f>
        <v>&lt;td align='right'&gt;84&lt;/td&gt;</v>
      </c>
      <c r="M86" t="str">
        <f>"&lt;td align='right'&gt;"&amp;Main!H86&amp;"&lt;/td&gt;"</f>
        <v>&lt;td align='right'&gt;87&lt;/td&gt;</v>
      </c>
      <c r="N86" t="str">
        <f>"&lt;td&gt;"&amp;Main!I86&amp;"&lt;/td&gt;&lt;/tr&gt;"</f>
        <v>&lt;td&gt;&lt;/td&gt;&lt;/tr&gt;</v>
      </c>
    </row>
    <row r="87" spans="1:14">
      <c r="A87" t="str">
        <f>"&lt;path "&amp;Main!R87&amp;" "&amp;Main!S87&amp;" id='"&amp;Main!K87&amp;"' /&gt;"</f>
        <v>&lt;path d="m 10980,19754 c 0,28 3,56 -9,80 m 96,-21 c 70,-21 44,-78 -14,-70 l 8,132 m 137,-41 -81,61 64,-164 40,139" class="blackScript" id='ora' /&gt;</v>
      </c>
      <c r="B87" t="str">
        <f>IF(Main!B87&lt;&gt;0,"&lt;text "&amp;Main!L87&amp;" "&amp;Main!M87&amp;" id='geo"&amp;Main!K87&amp;"'&gt;"&amp;Main!B87&amp;"&lt;/text&gt;","")</f>
        <v>&lt;text   id='geoora'&gt;(unidentified)&lt;/text&gt;</v>
      </c>
      <c r="C87" t="str">
        <f>IF(Main!D87&lt;&gt;0,"&lt;text "&amp;Main!N87&amp;" "&amp;Main!O87&amp;" id='geo"&amp;Main!K87&amp;"'&gt;"&amp;Main!D87&amp;"&lt;/text&gt;","")</f>
        <v>&lt;text x='10318' y='20266' id='geoora'&gt;... ira&lt;/text&gt;</v>
      </c>
      <c r="D87" t="str">
        <f>IF(Main!P87&lt;&gt;0,"&lt;use xlink:href='#spotlight' x='"&amp;Main!P87&amp;"' y='"&amp;Main!Q87&amp;"' id='"&amp;Main!K87&amp;"' /&gt;","")</f>
        <v>&lt;use xlink:href='#spotlight' x='10474' y='19960' id='ora' /&gt;</v>
      </c>
      <c r="F87" t="str">
        <f>"&lt;tr&gt;&lt;td&gt;"&amp;Main!A87&amp;"&lt;/td&gt;"</f>
        <v>&lt;tr&gt;&lt;td&gt;86&lt;/td&gt;</v>
      </c>
      <c r="G87" t="str">
        <f>"&lt;td&gt;&lt;a href='..\..\mm.svg#"&amp;Main!K87&amp;"'&gt;"&amp;Main!B87&amp;"&lt;/a&gt;&lt;/td&gt;"</f>
        <v>&lt;td&gt;&lt;a href='..\..\mm.svg#ora'&gt;(unidentified)&lt;/a&gt;&lt;/td&gt;</v>
      </c>
      <c r="H87" t="str">
        <f>"&lt;td lang='gk'&gt;"&amp;Main!C87&amp;"&lt;/td&gt;"</f>
        <v>&lt;td lang='gk'&gt;...ΙΡΑ&lt;/td&gt;</v>
      </c>
      <c r="I87" t="str">
        <f>"&lt;td&gt;"&amp;Main!D87&amp;"&lt;/td&gt;"</f>
        <v>&lt;td&gt;... ira&lt;/td&gt;</v>
      </c>
      <c r="J87" t="str">
        <f>"&lt;td align='right'&gt;"&amp;Main!E87&amp;"&lt;/td&gt;"</f>
        <v>&lt;td align='right'&gt;85&lt;/td&gt;</v>
      </c>
      <c r="K87" t="str">
        <f>"&lt;td align='right'&gt;"&amp;Main!F87&amp;"&lt;/td&gt;"</f>
        <v>&lt;td align='right'&gt;61&lt;/td&gt;</v>
      </c>
      <c r="L87" t="str">
        <f>"&lt;td align='right'&gt;"&amp;Main!G87&amp;"&lt;/td&gt;"</f>
        <v>&lt;td align='right'&gt;85&lt;/td&gt;</v>
      </c>
      <c r="M87" t="str">
        <f>"&lt;td align='right'&gt;"&amp;Main!H87&amp;"&lt;/td&gt;"</f>
        <v>&lt;td align='right'&gt;60&lt;/td&gt;</v>
      </c>
      <c r="N87" t="str">
        <f>"&lt;td&gt;"&amp;Main!I87&amp;"&lt;/td&gt;&lt;/tr&gt;"</f>
        <v>&lt;td&gt;&lt;/td&gt;&lt;/tr&gt;</v>
      </c>
    </row>
    <row r="88" spans="1:14">
      <c r="A88" t="str">
        <f>"&lt;path "&amp;Main!R88&amp;" "&amp;Main!S88&amp;" id='"&amp;Main!K88&amp;"' /&gt;"</f>
        <v>&lt;path d="m 12124,19746 -4,145 m -35,-149 77,3 m 2267,150 c -97,12 -84,111 -2,135 m -358,-17 c -58,-4 -76,-108 6,-132 51,9 61,123 -6,132 z m -691,-180 -32,58 c 26,36 61,47 13,114 m -26,-182 -1,140 m -143,-64 h 77 m 1,62 -2,-138 m -78,16 v 123 m -92,-144 42,126 m -22,-25 -89,26 73,-96 m 384,-14 -42,131 78,4 z m 91,8 1,123 m 93,12 c -43,-5 -56,-109 4,-133 38,10 46,123 -4,133 z m 137,-123 c -64,13 -55,110 -2,134 m 57,-123 121,3 m -91,2 -2,139 m 64,-137 -3,132 m 285,23 -36,-127 -34,125 m -1240,-149 36,-1 m -1,-61 c -53,14 -55,126 -1,125 m -141,-139 59,129 -133,4 80,-96 m -219,-54 52,80 55,-70 m -58,132 2,-61 m -261,-97 -7,133 m -103,-20 c -49,-4 -65,-99 4,-121 44,9 53,113 -4,121 z m -363,-88 h 77 m 1,81 -2,-139 m -79,-2 v 142 m -140,-127 -79,118 146,5 z m 786,165 -40,-131 -66,122 m -993,-171 c -74,62 4,213 70,69 21,174 170,16 77,-70 m -224,140 -48,-143 -46,141 m 2995,24 -1,139" class="blackScript" id='Lod' /&gt;</v>
      </c>
      <c r="B88" t="str">
        <f>IF(Main!B88&lt;&gt;0,"&lt;text "&amp;Main!L88&amp;" "&amp;Main!M88&amp;" id='geo"&amp;Main!K88&amp;"'&gt;"&amp;Main!B88&amp;"&lt;/text&gt;","")</f>
        <v>&lt;text x='11990' y='20164' id='geoLod'&gt;Lod&lt;/text&gt;</v>
      </c>
      <c r="C88" t="str">
        <f>IF(Main!D88&lt;&gt;0,"&lt;text "&amp;Main!N88&amp;" "&amp;Main!O88&amp;" id='geo"&amp;Main!K88&amp;"'&gt;"&amp;Main!D88&amp;"&lt;/text&gt;","")</f>
        <v>&lt;text x='8545' y='20796' id='geoLod'&gt;Lod also Lydea, called also Diospolis&lt;/text&gt;</v>
      </c>
      <c r="D88" t="str">
        <f>IF(Main!P88&lt;&gt;0,"&lt;use xlink:href='#spotlight' x='"&amp;Main!P88&amp;"' y='"&amp;Main!Q88&amp;"' id='"&amp;Main!K88&amp;"' /&gt;","")</f>
        <v>&lt;use xlink:href='#spotlight' x='12495' y='20426' id='Lod' /&gt;</v>
      </c>
      <c r="F88" t="str">
        <f>"&lt;tr&gt;&lt;td&gt;"&amp;Main!A88&amp;"&lt;/td&gt;"</f>
        <v>&lt;tr&gt;&lt;td&gt;87&lt;/td&gt;</v>
      </c>
      <c r="G88" t="str">
        <f>"&lt;td&gt;&lt;a href='..\..\mm.svg#"&amp;Main!K88&amp;"'&gt;"&amp;Main!B88&amp;"&lt;/a&gt;&lt;/td&gt;"</f>
        <v>&lt;td&gt;&lt;a href='..\..\mm.svg#Lod'&gt;Lod&lt;/a&gt;&lt;/td&gt;</v>
      </c>
      <c r="H88" t="str">
        <f>"&lt;td lang='gk'&gt;"&amp;Main!C88&amp;"&lt;/td&gt;"</f>
        <v>&lt;td lang='gk'&gt;Λωδ ἤτοι Λυδεα ἤ κ(αὶ) Διόσπολις&lt;/td&gt;</v>
      </c>
      <c r="I88" t="str">
        <f>"&lt;td&gt;"&amp;Main!D88&amp;"&lt;/td&gt;"</f>
        <v>&lt;td&gt;Lod also Lydea, called also Diospolis&lt;/td&gt;</v>
      </c>
      <c r="J88" t="str">
        <f>"&lt;td align='right'&gt;"&amp;Main!E88&amp;"&lt;/td&gt;"</f>
        <v>&lt;td align='right'&gt;86&lt;/td&gt;</v>
      </c>
      <c r="K88" t="str">
        <f>"&lt;td align='right'&gt;"&amp;Main!F88&amp;"&lt;/td&gt;"</f>
        <v>&lt;td align='right'&gt;62&lt;/td&gt;</v>
      </c>
      <c r="L88" t="str">
        <f>"&lt;td align='right'&gt;"&amp;Main!G88&amp;"&lt;/td&gt;"</f>
        <v>&lt;td align='right'&gt;86&lt;/td&gt;</v>
      </c>
      <c r="M88" t="str">
        <f>"&lt;td align='right'&gt;"&amp;Main!H88&amp;"&lt;/td&gt;"</f>
        <v>&lt;td align='right'&gt;61&lt;/td&gt;</v>
      </c>
      <c r="N88" t="str">
        <f>"&lt;td&gt;"&amp;Main!I88&amp;"&lt;/td&gt;&lt;/tr&gt;"</f>
        <v>&lt;td&gt;&lt;/td&gt;&lt;/tr&gt;</v>
      </c>
    </row>
    <row r="89" spans="1:14">
      <c r="A89" t="str">
        <f>"&lt;path "&amp;Main!R89&amp;" "&amp;Main!S89&amp;" id='"&amp;Main!K89&amp;"' /&gt;"</f>
        <v>&lt;path d="m 12501,21161 v 140 m 113,-36 h 53 m -68,23 53,-119 29,128 m 191,-56 c 2,0 54,-2 54,-2 m 0,-48 c -82,12 -85,120 1,120 m -417,-51 c 74,8 65,-82 3,-65 m 556,79 -95,6 84,-92 26,126 m -317,-84 c 70,-20 46,-66 -11,-58 l 3,125" class="blackScript" id='Sapharea' /&gt;</v>
      </c>
      <c r="B89" t="str">
        <f>IF(Main!B89&lt;&gt;0,"&lt;text "&amp;Main!L89&amp;" "&amp;Main!M89&amp;" id='geo"&amp;Main!K89&amp;"'&gt;"&amp;Main!B89&amp;"&lt;/text&gt;","")</f>
        <v>&lt;text x='11041' y='21356' id='geoSapharea'&gt;Sapharea&lt;/text&gt;</v>
      </c>
      <c r="C89" t="str">
        <f>IF(Main!D89&lt;&gt;0,"&lt;text "&amp;Main!N89&amp;" "&amp;Main!O89&amp;" id='geo"&amp;Main!K89&amp;"'&gt;"&amp;Main!D89&amp;"&lt;/text&gt;","")</f>
        <v/>
      </c>
      <c r="D89" t="str">
        <f>IF(Main!P89&lt;&gt;0,"&lt;use xlink:href='#spotlight' x='"&amp;Main!P89&amp;"' y='"&amp;Main!Q89&amp;"' id='"&amp;Main!K89&amp;"' /&gt;","")</f>
        <v>&lt;use xlink:href='#spotlight' x='11938' y='21337' id='Sapharea' /&gt;</v>
      </c>
      <c r="F89" t="str">
        <f>"&lt;tr&gt;&lt;td&gt;"&amp;Main!A89&amp;"&lt;/td&gt;"</f>
        <v>&lt;tr&gt;&lt;td&gt;88&lt;/td&gt;</v>
      </c>
      <c r="G89" t="str">
        <f>"&lt;td&gt;&lt;a href='..\..\mm.svg#"&amp;Main!K89&amp;"'&gt;"&amp;Main!B89&amp;"&lt;/a&gt;&lt;/td&gt;"</f>
        <v>&lt;td&gt;&lt;a href='..\..\mm.svg#Sapharea'&gt;Sapharea&lt;/a&gt;&lt;/td&gt;</v>
      </c>
      <c r="H89" t="str">
        <f>"&lt;td lang='gk'&gt;"&amp;Main!C89&amp;"&lt;/td&gt;"</f>
        <v>&lt;td lang='gk'&gt;&lt;span class='lcm'&gt;Σα&lt;/span&gt;φαρεα&lt;/td&gt;</v>
      </c>
      <c r="I89" t="str">
        <f>"&lt;td&gt;"&amp;Main!D89&amp;"&lt;/td&gt;"</f>
        <v>&lt;td&gt;&lt;/td&gt;</v>
      </c>
      <c r="J89" t="str">
        <f>"&lt;td align='right'&gt;"&amp;Main!E89&amp;"&lt;/td&gt;"</f>
        <v>&lt;td align='right'&gt;87&lt;/td&gt;</v>
      </c>
      <c r="K89" t="str">
        <f>"&lt;td align='right'&gt;"&amp;Main!F89&amp;"&lt;/td&gt;"</f>
        <v>&lt;td align='right'&gt;63&lt;/td&gt;</v>
      </c>
      <c r="L89" t="str">
        <f>"&lt;td align='right'&gt;"&amp;Main!G89&amp;"&lt;/td&gt;"</f>
        <v>&lt;td align='right'&gt;87&lt;/td&gt;</v>
      </c>
      <c r="M89" t="str">
        <f>"&lt;td align='right'&gt;"&amp;Main!H89&amp;"&lt;/td&gt;"</f>
        <v>&lt;td align='right'&gt;62&lt;/td&gt;</v>
      </c>
      <c r="N89" t="str">
        <f>"&lt;td&gt;"&amp;Main!I89&amp;"&lt;/td&gt;&lt;/tr&gt;"</f>
        <v>&lt;td&gt;&lt;/td&gt;&lt;/tr&gt;</v>
      </c>
    </row>
    <row r="90" spans="1:14">
      <c r="A90" t="str">
        <f>"&lt;path "&amp;Main!R90&amp;" "&amp;Main!S90&amp;" id='"&amp;Main!K90&amp;"' /&gt;"</f>
        <v>&lt;path d="m 13031,21546 -58,131 106,4 z m 287,103 53,1 m -72,39 57,-151 33,160 m 46,-3 1,-154 70,160 7,-157 m 131,110 -104,41 77,-137 56,143 m -541,-104 c 2,0 52,-3 52,-3 m 0,-63 c -78,16 -80,158 0,158 m -318,4 c -71,-5 -93,-116 7,-141 62,10 75,131 -7,141 z m 415,-161 -41,-2 -6,162" class="blackScript" id='Betodegana' /&gt;</v>
      </c>
      <c r="B90" t="str">
        <f>IF(Main!B90&lt;&gt;0,"&lt;text "&amp;Main!L90&amp;" "&amp;Main!M90&amp;" id='geo"&amp;Main!K90&amp;"'&gt;"&amp;Main!B90&amp;"&lt;/text&gt;","")</f>
        <v>&lt;text x='11528' y='21851' id='geoBetodegana'&gt;Betodegana&lt;/text&gt;</v>
      </c>
      <c r="C90" t="str">
        <f>IF(Main!D90&lt;&gt;0,"&lt;text "&amp;Main!N90&amp;" "&amp;Main!O90&amp;" id='geo"&amp;Main!K90&amp;"'&gt;"&amp;Main!D90&amp;"&lt;/text&gt;","")</f>
        <v/>
      </c>
      <c r="D90" t="str">
        <f>IF(Main!P90&lt;&gt;0,"&lt;use xlink:href='#spotlight' x='"&amp;Main!P90&amp;"' y='"&amp;Main!Q90&amp;"' id='"&amp;Main!K90&amp;"' /&gt;","")</f>
        <v>&lt;use xlink:href='#spotlight' x='12708' y='21794' id='Betodegana' /&gt;</v>
      </c>
      <c r="F90" t="str">
        <f>"&lt;tr&gt;&lt;td&gt;"&amp;Main!A90&amp;"&lt;/td&gt;"</f>
        <v>&lt;tr&gt;&lt;td&gt;89&lt;/td&gt;</v>
      </c>
      <c r="G90" t="str">
        <f>"&lt;td&gt;&lt;a href='..\..\mm.svg#"&amp;Main!K90&amp;"'&gt;"&amp;Main!B90&amp;"&lt;/a&gt;&lt;/td&gt;"</f>
        <v>&lt;td&gt;&lt;a href='..\..\mm.svg#Betodegana'&gt;Betodegana&lt;/a&gt;&lt;/td&gt;</v>
      </c>
      <c r="H90" t="str">
        <f>"&lt;td lang='gk'&gt;"&amp;Main!C90&amp;"&lt;/td&gt;"</f>
        <v>&lt;td lang='gk'&gt;&lt;span class='lcm'&gt;Βετ&lt;/span&gt;οδεγανα&lt;/td&gt;</v>
      </c>
      <c r="I90" t="str">
        <f>"&lt;td&gt;"&amp;Main!D90&amp;"&lt;/td&gt;"</f>
        <v>&lt;td&gt;&lt;/td&gt;</v>
      </c>
      <c r="J90" t="str">
        <f>"&lt;td align='right'&gt;"&amp;Main!E90&amp;"&lt;/td&gt;"</f>
        <v>&lt;td align='right'&gt;88&lt;/td&gt;</v>
      </c>
      <c r="K90" t="str">
        <f>"&lt;td align='right'&gt;"&amp;Main!F90&amp;"&lt;/td&gt;"</f>
        <v>&lt;td align='right'&gt;64&lt;/td&gt;</v>
      </c>
      <c r="L90" t="str">
        <f>"&lt;td align='right'&gt;"&amp;Main!G90&amp;"&lt;/td&gt;"</f>
        <v>&lt;td align='right'&gt;88&lt;/td&gt;</v>
      </c>
      <c r="M90" t="str">
        <f>"&lt;td align='right'&gt;"&amp;Main!H90&amp;"&lt;/td&gt;"</f>
        <v>&lt;td align='right'&gt;63&lt;/td&gt;</v>
      </c>
      <c r="N90" t="str">
        <f>"&lt;td&gt;"&amp;Main!I90&amp;"&lt;/td&gt;&lt;/tr&gt;"</f>
        <v>&lt;td&gt;&lt;/td&gt;&lt;/tr&gt;</v>
      </c>
    </row>
    <row r="91" spans="1:14">
      <c r="A91" t="str">
        <f>"&lt;path "&amp;Main!R91&amp;" "&amp;Main!S91&amp;" id='"&amp;Main!K91&amp;"' /&gt;"</f>
        <v>&lt;path d="m 14918,22241 c 11,0 408,10 408,10 m 748,30 13,-343 200,343 28,-330 m -552,227 -249,67 169,-315 130,346 m -542,-57 -124,-308 -118,305 m -287,-371 c -253,-9 -215,406 -12,405 m -524,-409 c -215,185 -156,400 16,394 196,1 158,-344 -16,-394 z m -494,206 c 136,-84 149,-243 -51,-198 l -2,362" class="redScriptBig" id='Dans' /&gt;</v>
      </c>
      <c r="B91" t="str">
        <f>IF(Main!B91&lt;&gt;0,"&lt;text "&amp;Main!L91&amp;" "&amp;Main!M91&amp;" id='geo"&amp;Main!K91&amp;"'&gt;"&amp;Main!B91&amp;"&lt;/text&gt;","")</f>
        <v>&lt;text x='14489' y='22286' id='geoDans'&gt;(region)&lt;/text&gt;</v>
      </c>
      <c r="C91" t="str">
        <f>IF(Main!D91&lt;&gt;0,"&lt;text "&amp;Main!N91&amp;" "&amp;Main!O91&amp;" id='geo"&amp;Main!K91&amp;"'&gt;"&amp;Main!D91&amp;"&lt;/text&gt;","")</f>
        <v>&lt;text x='16589' y='21986' id='geoDans'&gt;Dan's Allotment&lt;/text&gt;</v>
      </c>
      <c r="D91" t="str">
        <f>IF(Main!P91&lt;&gt;0,"&lt;use xlink:href='#spotlight' x='"&amp;Main!P91&amp;"' y='"&amp;Main!Q91&amp;"' id='"&amp;Main!K91&amp;"' /&gt;","")</f>
        <v/>
      </c>
      <c r="F91" t="str">
        <f>"&lt;tr&gt;&lt;td&gt;"&amp;Main!A91&amp;"&lt;/td&gt;"</f>
        <v>&lt;tr&gt;&lt;td&gt;90&lt;/td&gt;</v>
      </c>
      <c r="G91" t="str">
        <f>"&lt;td&gt;&lt;a href='..\..\mm.svg#"&amp;Main!K91&amp;"'&gt;"&amp;Main!B91&amp;"&lt;/a&gt;&lt;/td&gt;"</f>
        <v>&lt;td&gt;&lt;a href='..\..\mm.svg#Dans'&gt;(region)&lt;/a&gt;&lt;/td&gt;</v>
      </c>
      <c r="H91" t="str">
        <f>"&lt;td lang='gk'&gt;"&amp;Main!C91&amp;"&lt;/td&gt;"</f>
        <v>&lt;td lang='gk'&gt;&lt;span class='lcm'&gt;Κλῆ&lt;/span&gt;ρος Δαν&lt;/td&gt;</v>
      </c>
      <c r="I91" t="str">
        <f>"&lt;td&gt;"&amp;Main!D91&amp;"&lt;/td&gt;"</f>
        <v>&lt;td&gt;Dan's Allotment&lt;/td&gt;</v>
      </c>
      <c r="J91" t="str">
        <f>"&lt;td align='right'&gt;"&amp;Main!E91&amp;"&lt;/td&gt;"</f>
        <v>&lt;td align='right'&gt;89&lt;/td&gt;</v>
      </c>
      <c r="K91" t="str">
        <f>"&lt;td align='right'&gt;"&amp;Main!F91&amp;"&lt;/td&gt;"</f>
        <v>&lt;td align='right'&gt;65&lt;/td&gt;</v>
      </c>
      <c r="L91" t="str">
        <f>"&lt;td align='right'&gt;"&amp;Main!G91&amp;"&lt;/td&gt;"</f>
        <v>&lt;td align='right'&gt;89&lt;/td&gt;</v>
      </c>
      <c r="M91" t="str">
        <f>"&lt;td align='right'&gt;"&amp;Main!H91&amp;"&lt;/td&gt;"</f>
        <v>&lt;td align='right'&gt;64&lt;/td&gt;</v>
      </c>
      <c r="N91" t="str">
        <f>"&lt;td&gt;"&amp;Main!I91&amp;"&lt;/td&gt;&lt;/tr&gt;"</f>
        <v>&lt;td&gt;&lt;/td&gt;&lt;/tr&gt;</v>
      </c>
    </row>
    <row r="92" spans="1:14">
      <c r="A92" t="str">
        <f>"&lt;path "&amp;Main!R92&amp;" "&amp;Main!S92&amp;" id='"&amp;Main!K92&amp;"' /&gt;"</f>
        <v>&lt;path d="m 14395,22863 c -91,31 -139,69 -211,124 m 115,-53 c -143,-28 -215,-9 -323,47 m -87,-164 c -135,15 -135,157 -7,205 m -180,-198 2,202 m -144,-22 c -84,-9 -113,-151 7,-183 59,13 59,172 -7,183 z m -170,-192 2,195 m -144,5 c -63,-6 -68,-154 8,-192 58,12 67,178 -8,192 z m 195,-327 116,-16 m -139,68 89,-212 84,212 m 150,-207 -4,200 m -66,-204 126,1 m 104,-3 2,215 m 83,-203 179,4 m -140,5 -5,189 m 114,-189 -3,189 m 234,-27 -143,38 109,-205 70,212 m 100,-111 c 98,-36 68,-115 -14,-100 l 3,214 m 196,15 c -69,-13 -89,-187 8,-220 64,19 76,208 -8,220 z m 121,-218 1,224 m -1622,-50 v -208 l 124,205 3,-204" class="redScript" id='Why' /&gt;</v>
      </c>
      <c r="B92" t="str">
        <f>IF(Main!B92&lt;&gt;0,"&lt;text "&amp;Main!L92&amp;" "&amp;Main!M92&amp;" id='geo"&amp;Main!K92&amp;"'&gt;"&amp;Main!B92&amp;"&lt;/text&gt;","")</f>
        <v>&lt;text   id='geoWhy'&gt;(gloss)&lt;/text&gt;</v>
      </c>
      <c r="C92" t="str">
        <f>IF(Main!D92&lt;&gt;0,"&lt;text "&amp;Main!N92&amp;" "&amp;Main!O92&amp;" id='geo"&amp;Main!K92&amp;"'&gt;"&amp;Main!D92&amp;"&lt;/text&gt;","")</f>
        <v>&lt;text x='12958' y='22265' id='geoWhy'&gt;Why did (Dan) remain in ships? [Judg 5:17]&lt;/text&gt;</v>
      </c>
      <c r="D92" t="str">
        <f>IF(Main!P92&lt;&gt;0,"&lt;use xlink:href='#spotlight' x='"&amp;Main!P92&amp;"' y='"&amp;Main!Q92&amp;"' id='"&amp;Main!K92&amp;"' /&gt;","")</f>
        <v/>
      </c>
      <c r="F92" t="str">
        <f>"&lt;tr&gt;&lt;td&gt;"&amp;Main!A92&amp;"&lt;/td&gt;"</f>
        <v>&lt;tr&gt;&lt;td&gt;91&lt;/td&gt;</v>
      </c>
      <c r="G92" t="str">
        <f>"&lt;td&gt;&lt;a href='..\..\mm.svg#"&amp;Main!K92&amp;"'&gt;"&amp;Main!B92&amp;"&lt;/a&gt;&lt;/td&gt;"</f>
        <v>&lt;td&gt;&lt;a href='..\..\mm.svg#Why'&gt;(gloss)&lt;/a&gt;&lt;/td&gt;</v>
      </c>
      <c r="H92" t="str">
        <f>"&lt;td lang='gk'&gt;"&amp;Main!C92&amp;"&lt;/td&gt;"</f>
        <v>&lt;td lang='gk'&gt;&lt;span class='lcm'&gt;Ἵ&lt;/span&gt;να τί παροι&lt;span class='lcm'&gt;κεῖ πλ&lt;/span&gt;οίοις;&lt;/td&gt;</v>
      </c>
      <c r="I92" t="str">
        <f>"&lt;td&gt;"&amp;Main!D92&amp;"&lt;/td&gt;"</f>
        <v>&lt;td&gt;Why did (Dan) remain in ships? [Judg 5:17]&lt;/td&gt;</v>
      </c>
      <c r="J92" t="str">
        <f>"&lt;td align='right'&gt;"&amp;Main!E92&amp;"&lt;/td&gt;"</f>
        <v>&lt;td align='right'&gt;90&lt;/td&gt;</v>
      </c>
      <c r="K92" t="str">
        <f>"&lt;td align='right'&gt;"&amp;Main!F92&amp;"&lt;/td&gt;"</f>
        <v>&lt;td align='right'&gt;66&lt;/td&gt;</v>
      </c>
      <c r="L92" t="str">
        <f>"&lt;td align='right'&gt;"&amp;Main!G92&amp;"&lt;/td&gt;"</f>
        <v>&lt;td align='right'&gt;90&lt;/td&gt;</v>
      </c>
      <c r="M92" t="str">
        <f>"&lt;td align='right'&gt;"&amp;Main!H92&amp;"&lt;/td&gt;"</f>
        <v>&lt;td align='right'&gt;65&lt;/td&gt;</v>
      </c>
      <c r="N92" t="str">
        <f>"&lt;td&gt;"&amp;Main!I92&amp;"&lt;/td&gt;&lt;/tr&gt;"</f>
        <v>&lt;td&gt;&lt;/td&gt;&lt;/tr&gt;</v>
      </c>
    </row>
    <row r="93" spans="1:14">
      <c r="A93" t="str">
        <f>"&lt;path "&amp;Main!R93&amp;" "&amp;Main!S93&amp;" id='"&amp;Main!K93&amp;"' /&gt;"</f>
        <v>&lt;path d="m 13423,23400 h 8 c 3,0 6,3 6,6 v 7 c 0,4 -3,6 -6,6 h -8 c -3,0 -6,-2 -6,-6 v -7 c 0,-3 3,-6 6,-6 z m -132,-2 h 8 c 3,0 6,3 6,6 v 7 c 0,4 -3,6 -6,6 h -8 c -3,0 -6,-2 -6,-6 v -7 c 0,-3 3,-6 6,-6 z m 68,6 1,150 m 826,-351 c 102,76 64,162 24,169 -44,-12 -60,-97 59,-167 m -312,321 -88,29 48,-130 61,134 m -367,-363 c 99,73 62,155 22,162 -42,-12 -58,-93 59,-159 m -210,-8 -4,134 m -50,-144 h 116 m 300,109 -105,63 57,-161 93,161 m -578,-9 c -65,-11 -65,-138 3,-164 40,11 62,151 -3,164 z m 393,205 v -131 l 106,134 -2,-138 m -313,-4 c -76,70 22,219 56,70 50,144 119,-14 63,-66 m 428,-224 -81,1 v 167 m 128,-163 -6,158" class="blackScript" id='Jonah' /&gt;</v>
      </c>
      <c r="B93" t="str">
        <f>IF(Main!B93&lt;&gt;0,"&lt;text "&amp;Main!L93&amp;" "&amp;Main!M93&amp;" id='geo"&amp;Main!K93&amp;"'&gt;"&amp;Main!B93&amp;"&lt;/text&gt;","")</f>
        <v>&lt;text x='10598' y='23747' id='geoJonah'&gt;St Jonah's&lt;/text&gt;</v>
      </c>
      <c r="C93" t="str">
        <f>IF(Main!D93&lt;&gt;0,"&lt;text "&amp;Main!N93&amp;" "&amp;Main!O93&amp;" id='geo"&amp;Main!K93&amp;"'&gt;"&amp;Main!D93&amp;"&lt;/text&gt;","")</f>
        <v>&lt;text x='11085' y='23997' id='geoJonah'&gt;The (sanctuary) of Saint Jonah&lt;/text&gt;</v>
      </c>
      <c r="D93" t="str">
        <f>IF(Main!P93&lt;&gt;0,"&lt;use xlink:href='#spotlight' x='"&amp;Main!P93&amp;"' y='"&amp;Main!Q93&amp;"' id='"&amp;Main!K93&amp;"' /&gt;","")</f>
        <v>&lt;use xlink:href='#spotlight' x='13162' y='23546' id='Jonah' /&gt;</v>
      </c>
      <c r="F93" t="str">
        <f>"&lt;tr&gt;&lt;td&gt;"&amp;Main!A93&amp;"&lt;/td&gt;"</f>
        <v>&lt;tr&gt;&lt;td&gt;92&lt;/td&gt;</v>
      </c>
      <c r="G93" t="str">
        <f>"&lt;td&gt;&lt;a href='..\..\mm.svg#"&amp;Main!K93&amp;"'&gt;"&amp;Main!B93&amp;"&lt;/a&gt;&lt;/td&gt;"</f>
        <v>&lt;td&gt;&lt;a href='..\..\mm.svg#Jonah'&gt;St Jonah's&lt;/a&gt;&lt;/td&gt;</v>
      </c>
      <c r="H93" t="str">
        <f>"&lt;td lang='gk'&gt;"&amp;Main!C93&amp;"&lt;/td&gt;"</f>
        <v>&lt;td lang='gk'&gt;Τὸ τοῦ ἁγίου Ἰωνᾶ&lt;/td&gt;</v>
      </c>
      <c r="I93" t="str">
        <f>"&lt;td&gt;"&amp;Main!D93&amp;"&lt;/td&gt;"</f>
        <v>&lt;td&gt;The (sanctuary) of Saint Jonah&lt;/td&gt;</v>
      </c>
      <c r="J93" t="str">
        <f>"&lt;td align='right'&gt;"&amp;Main!E93&amp;"&lt;/td&gt;"</f>
        <v>&lt;td align='right'&gt;91&lt;/td&gt;</v>
      </c>
      <c r="K93" t="str">
        <f>"&lt;td align='right'&gt;"&amp;Main!F93&amp;"&lt;/td&gt;"</f>
        <v>&lt;td align='right'&gt;67&lt;/td&gt;</v>
      </c>
      <c r="L93" t="str">
        <f>"&lt;td align='right'&gt;"&amp;Main!G93&amp;"&lt;/td&gt;"</f>
        <v>&lt;td align='right'&gt;91&lt;/td&gt;</v>
      </c>
      <c r="M93" t="str">
        <f>"&lt;td align='right'&gt;"&amp;Main!H93&amp;"&lt;/td&gt;"</f>
        <v>&lt;td align='right'&gt;66&lt;/td&gt;</v>
      </c>
      <c r="N93" t="str">
        <f>"&lt;td&gt;"&amp;Main!I93&amp;"&lt;/td&gt;&lt;/tr&gt;"</f>
        <v>&lt;td&gt;&lt;/td&gt;&lt;/tr&gt;</v>
      </c>
    </row>
    <row r="94" spans="1:14">
      <c r="A94" t="str">
        <f>"&lt;path "&amp;Main!R94&amp;" "&amp;Main!S94&amp;" id='"&amp;Main!K94&amp;"' /&gt;"</f>
        <v>&lt;path d="m 15229,21502 v 23 m -39,-17 v 36 m -42,-39 c 0,12 0,11 0,11 m -519,-238 -1,139 m -71,-141 -39,-2 v 125 m -637,-148 h 14 m 1419,244 c -67,58 -51,141 -26,169 m -1074,-400 38,70 43,-68 m -8,146 -37,-80 m 188,178 -1,161 m -51,-166 103,4 m -132,-108 -3,-128 106,126 -5,-129 m -379,139 -2,-139 93,137 3,-133 m -329,119 c -44,-6 -58,-93 4,-112 38,7 46,103 -4,112 z m -35,-60 70,2 m 2196,242 c -71,63 -16,224 36,88 55,155 111,-31 24,-84 m -502,3 c 75,-26 52,-82 -11,-72 l 3,153 m -92,-159 -4,165 m -33,-171 73,4 m -1054,93 69,-3 m 0,-86 c -104,15 -108,153 1,153 m 92,-138 6,153 m -43,-158 73,4 m 71,12 c -70,68 8,201 58,94 67,124 143,-39 65,-98 m 241,84 c 2,0 44,-2 44,-2 m 0,-43 c -68,11 -48,106 13,127 m -210,-25 -3,-147 94,145 -5,-149 m -1137,-173 75,-2 m 0,70 5,-149 m -85,4 v 146 m 2296,328 -3,-158 103,156 -5,-160 m -794,-280 145,11 m -114,3 -5,106 m 84,-99 -4,95 m -310,246 68,-164 65,163 z m -98,-235 -2,-141 -48,76 -49,-76 -1,142 m -1420,-113 c 2,0 50,-2 50,-2 m 0,-45 c -75,11 -77,113 1,113 m 1667,-90 72,116 m -39,-34 -111,23 78,-105 m -529,2 -5,144 m -36,-150 82,2 m 112,103 -108,45 81,-145 c 0,0 31,93 49,136 m -322,-141 -5,141 m -36,-146 82,2 m -1136,-8 h -52 l 3,125 m 2155,41 c -57,-8 -57,-109 2,-130 35,9 55,121 -2,130 z m -457,-160 1,124 m 463,208 -103,63 85,-161 36,166 m 191,-135 -8,172 m -155,-184 116,2 m -72,4 -5,152 m 54,-151 -5,147" class="blackScript" id='Gath' /&gt;</v>
      </c>
      <c r="B94" t="str">
        <f>IF(Main!B94&lt;&gt;0,"&lt;text "&amp;Main!L94&amp;" "&amp;Main!M94&amp;" id='geo"&amp;Main!K94&amp;"'&gt;"&amp;Main!B94&amp;"&lt;/text&gt;","")</f>
        <v>&lt;text x='13869' y='21282' id='geoGath'&gt;Geth&lt;/text&gt;</v>
      </c>
      <c r="C94" t="str">
        <f>IF(Main!D94&lt;&gt;0,"&lt;text "&amp;Main!N94&amp;" "&amp;Main!O94&amp;" id='geo"&amp;Main!K94&amp;"'&gt;"&amp;Main!D94&amp;"&lt;/text&gt;","")</f>
        <v>&lt;text x='16509' y='21695' id='geoGath'&gt;Geth, now Gitta, one of the five satrapies&lt;/text&gt;</v>
      </c>
      <c r="D94" t="str">
        <f>IF(Main!P94&lt;&gt;0,"&lt;use xlink:href='#spotlight' x='"&amp;Main!P94&amp;"' y='"&amp;Main!Q94&amp;"' id='"&amp;Main!K94&amp;"' /&gt;","")</f>
        <v>&lt;use xlink:href='#spotlight' x='13625' y='21440' id='Gath' /&gt;</v>
      </c>
      <c r="F94" t="str">
        <f>"&lt;tr&gt;&lt;td&gt;"&amp;Main!A94&amp;"&lt;/td&gt;"</f>
        <v>&lt;tr&gt;&lt;td&gt;93&lt;/td&gt;</v>
      </c>
      <c r="G94" t="str">
        <f>"&lt;td&gt;&lt;a href='..\..\mm.svg#"&amp;Main!K94&amp;"'&gt;"&amp;Main!B94&amp;"&lt;/a&gt;&lt;/td&gt;"</f>
        <v>&lt;td&gt;&lt;a href='..\..\mm.svg#Gath'&gt;Geth&lt;/a&gt;&lt;/td&gt;</v>
      </c>
      <c r="H94" t="str">
        <f>"&lt;td lang='gk'&gt;"&amp;Main!C94&amp;"&lt;/td&gt;"</f>
        <v>&lt;td lang='gk'&gt;Γεθ, ἡ νῦν Γιττα, μία πότε τῶν ε σατραπίων&lt;/td&gt;</v>
      </c>
      <c r="I94" t="str">
        <f>"&lt;td&gt;"&amp;Main!D94&amp;"&lt;/td&gt;"</f>
        <v>&lt;td&gt;Geth, now Gitta, one of the five satrapies&lt;/td&gt;</v>
      </c>
      <c r="J94" t="str">
        <f>"&lt;td align='right'&gt;"&amp;Main!E94&amp;"&lt;/td&gt;"</f>
        <v>&lt;td align='right'&gt;92&lt;/td&gt;</v>
      </c>
      <c r="K94" t="str">
        <f>"&lt;td align='right'&gt;"&amp;Main!F94&amp;"&lt;/td&gt;"</f>
        <v>&lt;td align='right'&gt;69&lt;/td&gt;</v>
      </c>
      <c r="L94" t="str">
        <f>"&lt;td align='right'&gt;"&amp;Main!G94&amp;"&lt;/td&gt;"</f>
        <v>&lt;td align='right'&gt;92&lt;/td&gt;</v>
      </c>
      <c r="M94" t="str">
        <f>"&lt;td align='right'&gt;"&amp;Main!H94&amp;"&lt;/td&gt;"</f>
        <v>&lt;td align='right'&gt;68&lt;/td&gt;</v>
      </c>
      <c r="N94" t="str">
        <f>"&lt;td&gt;"&amp;Main!I94&amp;"&lt;/td&gt;&lt;/tr&gt;"</f>
        <v>&lt;td&gt;&lt;/td&gt;&lt;/tr&gt;</v>
      </c>
    </row>
    <row r="95" spans="1:14">
      <c r="A95" t="str">
        <f>"&lt;path "&amp;Main!R95&amp;" "&amp;Main!S95&amp;" id='"&amp;Main!K95&amp;"' /&gt;"</f>
        <v>&lt;path d="m 15162,20550 c 99,-34 54,-93 -11,-89 l -8,152 c 39,3 127,-35 19,-63 z m -156,20 77,-3 m -96,45 c 0,0 49,-106 68,-156 l 51,149 m -621,-92 c 2,0 47,-3 47,-3 m 0,-63 c -73,16 -64,127 1,158 m 406,-154 8,163 m -54,-169 91,4 m -375,156 -3,-158 103,156 -5,-160 m 653,121 -91,34 61,-113 49,117 m -16,-52 -79,34 48,-115 58,113 m -620,-61 c 3,0 67,-3 67,-3 m 0,-65 c -104,17 -91,131 2,163" class="blackScript" id='Enetaba' /&gt;</v>
      </c>
      <c r="B95" t="str">
        <f>IF(Main!B95&lt;&gt;0,"&lt;text "&amp;Main!L95&amp;" "&amp;Main!M95&amp;" id='geo"&amp;Main!K95&amp;"'&gt;"&amp;Main!B95&amp;"&lt;/text&gt;","")</f>
        <v>&lt;text x='13888' y='20358' id='geoEnetaba'&gt;Enetaba&lt;/text&gt;</v>
      </c>
      <c r="C95" t="str">
        <f>IF(Main!D95&lt;&gt;0,"&lt;text "&amp;Main!N95&amp;" "&amp;Main!O95&amp;" id='geo"&amp;Main!K95&amp;"'&gt;"&amp;Main!D95&amp;"&lt;/text&gt;","")</f>
        <v/>
      </c>
      <c r="D95" t="str">
        <f>IF(Main!P95&lt;&gt;0,"&lt;use xlink:href='#spotlight' x='"&amp;Main!P95&amp;"' y='"&amp;Main!Q95&amp;"' id='"&amp;Main!K95&amp;"' /&gt;","")</f>
        <v>&lt;use xlink:href='#spotlight' x='14695' y='20616' id='Enetaba' /&gt;</v>
      </c>
      <c r="F95" t="str">
        <f>"&lt;tr&gt;&lt;td&gt;"&amp;Main!A95&amp;"&lt;/td&gt;"</f>
        <v>&lt;tr&gt;&lt;td&gt;94&lt;/td&gt;</v>
      </c>
      <c r="G95" t="str">
        <f>"&lt;td&gt;&lt;a href='..\..\mm.svg#"&amp;Main!K95&amp;"'&gt;"&amp;Main!B95&amp;"&lt;/a&gt;&lt;/td&gt;"</f>
        <v>&lt;td&gt;&lt;a href='..\..\mm.svg#Enetaba'&gt;Enetaba&lt;/a&gt;&lt;/td&gt;</v>
      </c>
      <c r="H95" t="str">
        <f>"&lt;td lang='gk'&gt;"&amp;Main!C95&amp;"&lt;/td&gt;"</f>
        <v>&lt;td lang='gk'&gt;Ενεταβα&lt;/td&gt;</v>
      </c>
      <c r="I95" t="str">
        <f>"&lt;td&gt;"&amp;Main!D95&amp;"&lt;/td&gt;"</f>
        <v>&lt;td&gt;&lt;/td&gt;</v>
      </c>
      <c r="J95" t="str">
        <f>"&lt;td align='right'&gt;"&amp;Main!E95&amp;"&lt;/td&gt;"</f>
        <v>&lt;td align='right'&gt;93&lt;/td&gt;</v>
      </c>
      <c r="K95" t="str">
        <f>"&lt;td align='right'&gt;"&amp;Main!F95&amp;"&lt;/td&gt;"</f>
        <v>&lt;td align='right'&gt;68&lt;/td&gt;</v>
      </c>
      <c r="L95" t="str">
        <f>"&lt;td align='right'&gt;"&amp;Main!G95&amp;"&lt;/td&gt;"</f>
        <v>&lt;td align='right'&gt;93&lt;/td&gt;</v>
      </c>
      <c r="M95" t="str">
        <f>"&lt;td align='right'&gt;"&amp;Main!H95&amp;"&lt;/td&gt;"</f>
        <v>&lt;td align='right'&gt;67&lt;/td&gt;</v>
      </c>
      <c r="N95" t="str">
        <f>"&lt;td&gt;"&amp;Main!I95&amp;"&lt;/td&gt;&lt;/tr&gt;"</f>
        <v>&lt;td&gt;&lt;/td&gt;&lt;/tr&gt;</v>
      </c>
    </row>
    <row r="96" spans="1:14">
      <c r="A96" t="str">
        <f>"&lt;path "&amp;Main!R96&amp;" "&amp;Main!S96&amp;" id='"&amp;Main!K96&amp;"' /&gt;"</f>
        <v>&lt;path d="m 16904,20292 -3,-188 -49,101 -50,-101 -1,189 m -163,-209 v 21 m -92,-21 v 23 m -1097,-24 v 14 m -113,-15 v 15 m 1987,151 -95,40 68,-167 58,175 m -192,-176 -3,178 m -178,-5 5,-167 103,164 6,-170 m -701,105 24,32 32,-40 m -74,50 44,-159 34,164 m 57,-167 -2,169 m 73,-158 v 160 m -248,-151 -41,55 36,64 m -47,-145 v 176 m -135,-109 h 81 m 1,105 -3,-182 m -80,-1 -2,184 m 504,-10 74,-3 m -90,31 59,-168 44,160 m -630,-22 -31,-159 -34,166 m -129,-111 h 81 m 1,105 -2,-182 m -80,-1 -2,184 m -524,-173 2,175 m 249,-77 c 98,-42 54,-113 -11,-109 l 7,184 c 42,2 117,-45 4,-75 z m -93,33 -97,41 86,-167 43,165 m 173,-3 -3,-176 101,174 8,-174" class="blackScript" id='Jabneel' /&gt;</v>
      </c>
      <c r="B96" t="str">
        <f>IF(Main!B96&lt;&gt;0,"&lt;text "&amp;Main!L96&amp;" "&amp;Main!M96&amp;" id='geo"&amp;Main!K96&amp;"'&gt;"&amp;Main!B96&amp;"&lt;/text&gt;","")</f>
        <v>&lt;text x='16158' y='21456' id='geoJabneel'&gt;Jabneel&lt;/text&gt;</v>
      </c>
      <c r="C96" t="str">
        <f>IF(Main!D96&lt;&gt;0,"&lt;text "&amp;Main!N96&amp;" "&amp;Main!O96&amp;" id='geo"&amp;Main!K96&amp;"'&gt;"&amp;Main!D96&amp;"&lt;/text&gt;","")</f>
        <v>&lt;text x='18308' y='20081' id='geoJabneel'&gt;Jabneel, which is also Jamnia&lt;/text&gt;</v>
      </c>
      <c r="D96" t="str">
        <f>IF(Main!P96&lt;&gt;0,"&lt;use xlink:href='#spotlight' x='"&amp;Main!P96&amp;"' y='"&amp;Main!Q96&amp;"' id='"&amp;Main!K96&amp;"' /&gt;","")</f>
        <v>&lt;use xlink:href='#spotlight' x='16131' y='20778' id='Jabneel' /&gt;</v>
      </c>
      <c r="F96" t="str">
        <f>"&lt;tr&gt;&lt;td&gt;"&amp;Main!A96&amp;"&lt;/td&gt;"</f>
        <v>&lt;tr&gt;&lt;td&gt;95&lt;/td&gt;</v>
      </c>
      <c r="G96" t="str">
        <f>"&lt;td&gt;&lt;a href='..\..\mm.svg#"&amp;Main!K96&amp;"'&gt;"&amp;Main!B96&amp;"&lt;/a&gt;&lt;/td&gt;"</f>
        <v>&lt;td&gt;&lt;a href='..\..\mm.svg#Jabneel'&gt;Jabneel&lt;/a&gt;&lt;/td&gt;</v>
      </c>
      <c r="H96" t="str">
        <f>"&lt;td lang='gk'&gt;"&amp;Main!C96&amp;"&lt;/td&gt;"</f>
        <v>&lt;td lang='gk'&gt;Ιαβνηλ ἡ καὶ Ἰάμνια&lt;/td&gt;</v>
      </c>
      <c r="I96" t="str">
        <f>"&lt;td&gt;"&amp;Main!D96&amp;"&lt;/td&gt;"</f>
        <v>&lt;td&gt;Jabneel, which is also Jamnia&lt;/td&gt;</v>
      </c>
      <c r="J96" t="str">
        <f>"&lt;td align='right'&gt;"&amp;Main!E96&amp;"&lt;/td&gt;"</f>
        <v>&lt;td align='right'&gt;94&lt;/td&gt;</v>
      </c>
      <c r="K96" t="str">
        <f>"&lt;td align='right'&gt;"&amp;Main!F96&amp;"&lt;/td&gt;"</f>
        <v>&lt;td align='right'&gt;70&lt;/td&gt;</v>
      </c>
      <c r="L96" t="str">
        <f>"&lt;td align='right'&gt;"&amp;Main!G96&amp;"&lt;/td&gt;"</f>
        <v>&lt;td align='right'&gt;94&lt;/td&gt;</v>
      </c>
      <c r="M96" t="str">
        <f>"&lt;td align='right'&gt;"&amp;Main!H96&amp;"&lt;/td&gt;"</f>
        <v>&lt;td align='right'&gt;69&lt;/td&gt;</v>
      </c>
      <c r="N96" t="str">
        <f>"&lt;td&gt;"&amp;Main!I96&amp;"&lt;/td&gt;&lt;/tr&gt;"</f>
        <v>&lt;td&gt;&lt;/td&gt;&lt;/tr&gt;</v>
      </c>
    </row>
    <row r="97" spans="1:14">
      <c r="A97" t="str">
        <f>"&lt;path "&amp;Main!R97&amp;" "&amp;Main!S97&amp;" id='"&amp;Main!K97&amp;"' /&gt;"</f>
        <v>&lt;path d="m 18745,20395 -55,30 -3,-121 80,112 m -166,13 1,-124 c 35,-4 90,33 0,60 m -44,29 -69,32 32,-122 46,118 m -105,-119 -74,58 67,62 m -263,-301 v -80 h 32 m -367,386 v -65 l 37,-63 m -38,64 -12,-46 m 541,-16 v 128 m -812,-72 85,3 m -2,64 -3,-122 m -89,2 5,117 m 765,-113 -53,51 47,64 m -52,-126 -7,124 m -132,-29 65,-1 m -81,22 49,-117 45,124 m -247,-349 c -15,35 -34,28 -51,42 29,32 48,40 58,67 m -52,-164 -7,197 m -195,199 -2,-111 78,120 3,-131 m 155,123 -3,-125 86,129 3,-133 m 19,-129 66,-1 m -71,26 27,-145 58,154 m -452,-20 -105,50 64,-181 48,183 m 137,-142 -54,58 56,49 m -69,-145 1,180" class="blackScript" id='Ekron' /&gt;</v>
      </c>
      <c r="B97" t="str">
        <f>IF(Main!B97&lt;&gt;0,"&lt;text "&amp;Main!L97&amp;" "&amp;Main!M97&amp;" id='geo"&amp;Main!K97&amp;"'&gt;"&amp;Main!B97&amp;"&lt;/text&gt;","")</f>
        <v>&lt;text x='17501' y='20748' id='geoEkron'&gt;Accaron&lt;/text&gt;</v>
      </c>
      <c r="C97" t="str">
        <f>IF(Main!D97&lt;&gt;0,"&lt;text "&amp;Main!N97&amp;" "&amp;Main!O97&amp;" id='geo"&amp;Main!K97&amp;"'&gt;"&amp;Main!D97&amp;"&lt;/text&gt;","")</f>
        <v>&lt;text x='18070' y='19949' id='geoEkron'&gt;Accaron, which is now Accara&lt;/text&gt;</v>
      </c>
      <c r="D97" t="str">
        <f>IF(Main!P97&lt;&gt;0,"&lt;use xlink:href='#spotlight' x='"&amp;Main!P97&amp;"' y='"&amp;Main!Q97&amp;"' id='"&amp;Main!K97&amp;"' /&gt;","")</f>
        <v>&lt;use xlink:href='#spotlight' x='17648' y='20454' id='Ekron' /&gt;</v>
      </c>
      <c r="F97" t="str">
        <f>"&lt;tr&gt;&lt;td&gt;"&amp;Main!A97&amp;"&lt;/td&gt;"</f>
        <v>&lt;tr&gt;&lt;td&gt;96&lt;/td&gt;</v>
      </c>
      <c r="G97" t="str">
        <f>"&lt;td&gt;&lt;a href='..\..\mm.svg#"&amp;Main!K97&amp;"'&gt;"&amp;Main!B97&amp;"&lt;/a&gt;&lt;/td&gt;"</f>
        <v>&lt;td&gt;&lt;a href='..\..\mm.svg#Ekron'&gt;Accaron&lt;/a&gt;&lt;/td&gt;</v>
      </c>
      <c r="H97" t="str">
        <f>"&lt;td lang='gk'&gt;"&amp;Main!C97&amp;"&lt;/td&gt;"</f>
        <v>&lt;td lang='gk'&gt;Ακκαρ&lt;span class='lcm'&gt;ων&lt;/span&gt; ἡ νῦν Α&lt;span class='def'&gt;κκαρα&lt;/span&gt;&lt;/td&gt;</v>
      </c>
      <c r="I97" t="str">
        <f>"&lt;td&gt;"&amp;Main!D97&amp;"&lt;/td&gt;"</f>
        <v>&lt;td&gt;Accaron, which is now Accara&lt;/td&gt;</v>
      </c>
      <c r="J97" t="str">
        <f>"&lt;td align='right'&gt;"&amp;Main!E97&amp;"&lt;/td&gt;"</f>
        <v>&lt;td align='right'&gt;95&lt;/td&gt;</v>
      </c>
      <c r="K97" t="str">
        <f>"&lt;td align='right'&gt;"&amp;Main!F97&amp;"&lt;/td&gt;"</f>
        <v>&lt;td align='right'&gt;91&lt;/td&gt;</v>
      </c>
      <c r="L97" t="str">
        <f>"&lt;td align='right'&gt;"&amp;Main!G97&amp;"&lt;/td&gt;"</f>
        <v>&lt;td align='right'&gt;95&lt;/td&gt;</v>
      </c>
      <c r="M97" t="str">
        <f>"&lt;td align='right'&gt;"&amp;Main!H97&amp;"&lt;/td&gt;"</f>
        <v>&lt;td align='right'&gt;88&lt;/td&gt;</v>
      </c>
      <c r="N97" t="str">
        <f>"&lt;td&gt;"&amp;Main!I97&amp;"&lt;/td&gt;&lt;/tr&gt;"</f>
        <v>&lt;td&gt;&lt;/td&gt;&lt;/tr&gt;</v>
      </c>
    </row>
    <row r="98" spans="1:14">
      <c r="A98" t="str">
        <f>"&lt;path "&amp;Main!R98&amp;" "&amp;Main!S98&amp;" id='"&amp;Main!K98&amp;"' /&gt;"</f>
        <v>&lt;path d="m 19604,20562 -128,39 m 104,107 -34,-115 m -53,-59 -77,21 18,-152 50,53 m -182,-20 c -86,79 47,222 58,72 m -219,-70 -64,174 130,-26 z m -145,13 c -122,16 -106,144 -3,175 m -244,-133 121,158 m -38,-31 -142,46 70,-126" class="blackScript" id='Ashdod' /&gt;</v>
      </c>
      <c r="B98" t="str">
        <f>IF(Main!B98&lt;&gt;0,"&lt;text "&amp;Main!L98&amp;" "&amp;Main!M98&amp;" id='geo"&amp;Main!K98&amp;"'&gt;"&amp;Main!B98&amp;"&lt;/text&gt;","")</f>
        <v>&lt;text x='19150' y='20982' id='geoAshdod'&gt;Ashdod&lt;/text&gt;</v>
      </c>
      <c r="C98" t="str">
        <f>IF(Main!D98&lt;&gt;0,"&lt;text "&amp;Main!N98&amp;" "&amp;Main!O98&amp;" id='geo"&amp;Main!K98&amp;"'&gt;"&amp;Main!D98&amp;"&lt;/text&gt;","")</f>
        <v>&lt;text x='18944' y='20319' id='geoAshdod'&gt;Ashdod, which is also Azotus&lt;/text&gt;</v>
      </c>
      <c r="D98" t="str">
        <f>IF(Main!P98&lt;&gt;0,"&lt;use xlink:href='#spotlight' x='"&amp;Main!P98&amp;"' y='"&amp;Main!Q98&amp;"' id='"&amp;Main!K98&amp;"' /&gt;","")</f>
        <v>&lt;use xlink:href='#spotlight' x='19023' y='20942' id='Ashdod' /&gt;</v>
      </c>
      <c r="F98" t="str">
        <f>"&lt;tr&gt;&lt;td&gt;"&amp;Main!A98&amp;"&lt;/td&gt;"</f>
        <v>&lt;tr&gt;&lt;td&gt;97&lt;/td&gt;</v>
      </c>
      <c r="G98" t="str">
        <f>"&lt;td&gt;&lt;a href='..\..\mm.svg#"&amp;Main!K98&amp;"'&gt;"&amp;Main!B98&amp;"&lt;/a&gt;&lt;/td&gt;"</f>
        <v>&lt;td&gt;&lt;a href='..\..\mm.svg#Ashdod'&gt;Ashdod&lt;/a&gt;&lt;/td&gt;</v>
      </c>
      <c r="H98" t="str">
        <f>"&lt;td lang='gk'&gt;"&amp;Main!C98&amp;"&lt;/td&gt;"</f>
        <v>&lt;td lang='gk'&gt;Ασδω&lt;span class='def'&gt;δ&lt;/span&gt; &lt;span class='lcm'&gt;ἡ καὶ  Ἄζω&lt;/span&gt;τ&lt;span class='lcm'&gt;ος&lt;/span&gt;&lt;/td&gt;</v>
      </c>
      <c r="I98" t="str">
        <f>"&lt;td&gt;"&amp;Main!D98&amp;"&lt;/td&gt;"</f>
        <v>&lt;td&gt;Ashdod, which is also Azotus&lt;/td&gt;</v>
      </c>
      <c r="J98" t="str">
        <f>"&lt;td align='right'&gt;"&amp;Main!E98&amp;"&lt;/td&gt;"</f>
        <v>&lt;td align='right'&gt;96&lt;/td&gt;</v>
      </c>
      <c r="K98" t="str">
        <f>"&lt;td align='right'&gt;"&amp;Main!F98&amp;"&lt;/td&gt;"</f>
        <v>&lt;td align='right'&gt;92&lt;/td&gt;</v>
      </c>
      <c r="L98" t="str">
        <f>"&lt;td align='right'&gt;"&amp;Main!G98&amp;"&lt;/td&gt;"</f>
        <v>&lt;td align='right'&gt;96&lt;/td&gt;</v>
      </c>
      <c r="M98" t="str">
        <f>"&lt;td align='right'&gt;"&amp;Main!H98&amp;"&lt;/td&gt;"</f>
        <v>&lt;td align='right'&gt;90&lt;/td&gt;</v>
      </c>
      <c r="N98" t="str">
        <f>"&lt;td&gt;"&amp;Main!I98&amp;"&lt;/td&gt;&lt;/tr&gt;"</f>
        <v>&lt;td&gt;&lt;/td&gt;&lt;/tr&gt;</v>
      </c>
    </row>
    <row r="99" spans="1:14">
      <c r="A99" t="str">
        <f>"&lt;path "&amp;Main!R99&amp;" "&amp;Main!S99&amp;" id='"&amp;Main!K99&amp;"' /&gt;"</f>
        <v>&lt;path d="m 18786,23997 60,1 m -81,47 59,-241 43,243 m -1187,-87 106,1 m -124,71 84,-234 45,233 m 72,-228 62,-2 -58,235 55,-5 m 307,-222 3,229 m -42,-235 87,-4 m 82,241 c -68,-9 -90,-186 6,-226 59,15 71,208 -6,226 z m 182,-232 c -114,21 -99,196 -3,237 m 519,-46 65,1 m -88,46 64,-239 46,241 m 186,2 -48,-241 -68,248 m 239,-240 c -98,21 -84,192 -3,234 m -1430,-243 c -100,166 13,343 53,146 62,221 137,-23 49,-146 m 480,-3 129,1 m -106,19 -2,210 m 85,-217 -2,212 m 247,-115 c 102,-4 59,-118 -10,-109 l 3,231" class="blackScript" id='Azotus' /&gt;</v>
      </c>
      <c r="B99" t="str">
        <f>IF(Main!B99&lt;&gt;0,"&lt;text "&amp;Main!L99&amp;" "&amp;Main!M99&amp;" id='geo"&amp;Main!K99&amp;"'&gt;"&amp;Main!B99&amp;"&lt;/text&gt;","")</f>
        <v>&lt;text x='19017' y='24836' id='geoAzotus'&gt;Azotus Paralus&lt;/text&gt;</v>
      </c>
      <c r="C99" t="str">
        <f>IF(Main!D99&lt;&gt;0,"&lt;text "&amp;Main!N99&amp;" "&amp;Main!O99&amp;" id='geo"&amp;Main!K99&amp;"'&gt;"&amp;Main!D99&amp;"&lt;/text&gt;","")</f>
        <v/>
      </c>
      <c r="D99" t="str">
        <f>IF(Main!P99&lt;&gt;0,"&lt;use xlink:href='#spotlight' x='"&amp;Main!P99&amp;"' y='"&amp;Main!Q99&amp;"' id='"&amp;Main!K99&amp;"' /&gt;","")</f>
        <v>&lt;use xlink:href='#spotlight' x='18691' y='24769' id='Azotus' /&gt;</v>
      </c>
      <c r="F99" t="str">
        <f>"&lt;tr&gt;&lt;td&gt;"&amp;Main!A99&amp;"&lt;/td&gt;"</f>
        <v>&lt;tr&gt;&lt;td&gt;98&lt;/td&gt;</v>
      </c>
      <c r="G99" t="str">
        <f>"&lt;td&gt;&lt;a href='..\..\mm.svg#"&amp;Main!K99&amp;"'&gt;"&amp;Main!B99&amp;"&lt;/a&gt;&lt;/td&gt;"</f>
        <v>&lt;td&gt;&lt;a href='..\..\mm.svg#Azotus'&gt;Azotus Paralus&lt;/a&gt;&lt;/td&gt;</v>
      </c>
      <c r="H99" t="str">
        <f>"&lt;td lang='gk'&gt;"&amp;Main!C99&amp;"&lt;/td&gt;"</f>
        <v>&lt;td lang='gk'&gt;Ἄζωτος πάραλο&lt;span class='lcm'&gt;ς&lt;/span&gt;&lt;/td&gt;</v>
      </c>
      <c r="I99" t="str">
        <f>"&lt;td&gt;"&amp;Main!D99&amp;"&lt;/td&gt;"</f>
        <v>&lt;td&gt;&lt;/td&gt;</v>
      </c>
      <c r="J99" t="str">
        <f>"&lt;td align='right'&gt;"&amp;Main!E99&amp;"&lt;/td&gt;"</f>
        <v>&lt;td align='right'&gt;97&lt;/td&gt;</v>
      </c>
      <c r="K99" t="str">
        <f>"&lt;td align='right'&gt;"&amp;Main!F99&amp;"&lt;/td&gt;"</f>
        <v>&lt;td align='right'&gt;93&lt;/td&gt;</v>
      </c>
      <c r="L99" t="str">
        <f>"&lt;td align='right'&gt;"&amp;Main!G99&amp;"&lt;/td&gt;"</f>
        <v>&lt;td align='right'&gt;97&lt;/td&gt;</v>
      </c>
      <c r="M99" t="str">
        <f>"&lt;td align='right'&gt;"&amp;Main!H99&amp;"&lt;/td&gt;"</f>
        <v>&lt;td align='right'&gt;90&lt;/td&gt;</v>
      </c>
      <c r="N99" t="str">
        <f>"&lt;td&gt;"&amp;Main!I99&amp;"&lt;/td&gt;&lt;/tr&gt;"</f>
        <v>&lt;td&gt;&lt;/td&gt;&lt;/tr&gt;</v>
      </c>
    </row>
    <row r="100" spans="1:14">
      <c r="A100" t="str">
        <f>"&lt;path "&amp;Main!R100&amp;" "&amp;Main!S100&amp;" id='"&amp;Main!K100&amp;"' /&gt;"</f>
        <v>&lt;path d="m 22951,23607 -2,-117 96,115 -5,-118 m -232,10 c -79,41 -13,141 28,77 49,72 104,-42 46,-78 m -172,-12 2,127 m -99,-149 v 79 m -34,-84 67,3 m -7,-208 1,139 m 129,-35 -72,4 67,-88 17,114 m 51,-122 5,120 m 188,-100 39,73 44,-71 m -48,125 2,-55 m -97,-86 -60,-4 -9,133" class="blackScript" id='Egyptians' /&gt;</v>
      </c>
      <c r="B100" t="str">
        <f>IF(Main!B100&lt;&gt;0,"&lt;text "&amp;Main!L100&amp;" "&amp;Main!M100&amp;" id='geo"&amp;Main!K100&amp;"'&gt;"&amp;Main!B100&amp;"&lt;/text&gt;","")</f>
        <v>&lt;text x='19546' y='23274' id='geoEgyptians'&gt;(Sanctuary) of the (martyred) Egyptians&lt;/text&gt;</v>
      </c>
      <c r="C100" t="str">
        <f>IF(Main!D100&lt;&gt;0,"&lt;text "&amp;Main!N100&amp;" "&amp;Main!O100&amp;" id='geo"&amp;Main!K100&amp;"'&gt;"&amp;Main!D100&amp;"&lt;/text&gt;","")</f>
        <v/>
      </c>
      <c r="D100" t="str">
        <f>IF(Main!P100&lt;&gt;0,"&lt;use xlink:href='#spotlight' x='"&amp;Main!P100&amp;"' y='"&amp;Main!Q100&amp;"' id='"&amp;Main!K100&amp;"' /&gt;","")</f>
        <v>&lt;use xlink:href='#spotlight' x='21874' y='23602' id='Egyptians' /&gt;</v>
      </c>
      <c r="F100" t="str">
        <f>"&lt;tr&gt;&lt;td&gt;"&amp;Main!A100&amp;"&lt;/td&gt;"</f>
        <v>&lt;tr&gt;&lt;td&gt;99&lt;/td&gt;</v>
      </c>
      <c r="G100" t="str">
        <f>"&lt;td&gt;&lt;a href='..\..\mm.svg#"&amp;Main!K100&amp;"'&gt;"&amp;Main!B100&amp;"&lt;/a&gt;&lt;/td&gt;"</f>
        <v>&lt;td&gt;&lt;a href='..\..\mm.svg#Egyptians'&gt;(Sanctuary) of the (martyred) Egyptians&lt;/a&gt;&lt;/td&gt;</v>
      </c>
      <c r="H100" t="str">
        <f>"&lt;td lang='gk'&gt;"&amp;Main!C100&amp;"&lt;/td&gt;"</f>
        <v>&lt;td lang='gk'&gt;Τὸ τῶν Αἰγυ&lt;span class='lcm'&gt;π&lt;/span&gt;τίων&lt;/td&gt;</v>
      </c>
      <c r="I100" t="str">
        <f>"&lt;td&gt;"&amp;Main!D100&amp;"&lt;/td&gt;"</f>
        <v>&lt;td&gt;&lt;/td&gt;</v>
      </c>
      <c r="J100" t="str">
        <f>"&lt;td align='right'&gt;"&amp;Main!E100&amp;"&lt;/td&gt;"</f>
        <v>&lt;td align='right'&gt;98&lt;/td&gt;</v>
      </c>
      <c r="K100" t="str">
        <f>"&lt;td align='right'&gt;"&amp;Main!F100&amp;"&lt;/td&gt;"</f>
        <v>&lt;td align='right'&gt;95&lt;/td&gt;</v>
      </c>
      <c r="L100" t="str">
        <f>"&lt;td align='right'&gt;"&amp;Main!G100&amp;"&lt;/td&gt;"</f>
        <v>&lt;td align='right'&gt;102&lt;/td&gt;</v>
      </c>
      <c r="M100" t="str">
        <f>"&lt;td align='right'&gt;"&amp;Main!H100&amp;"&lt;/td&gt;"</f>
        <v>&lt;td align='right'&gt;92&lt;/td&gt;</v>
      </c>
      <c r="N100" t="str">
        <f>"&lt;td&gt;"&amp;Main!I100&amp;"&lt;/td&gt;&lt;/tr&gt;"</f>
        <v>&lt;td&gt;&lt;/td&gt;&lt;/tr&gt;</v>
      </c>
    </row>
    <row r="101" spans="1:14">
      <c r="A101" t="str">
        <f>"&lt;path "&amp;Main!R101&amp;" "&amp;Main!S101&amp;" id='"&amp;Main!K101&amp;"' /&gt;"</f>
        <v>&lt;path d="m 24316,23388 c -32,21 8,88 41,86 m -928,-48 -126,25 52,-158 127,197 m 751,-13 -91,-193 -33,202 m -218,-46 92,1 m -111,33 32,-179 103,177 m -214,-176 -60,77 54,100 m -80,-189 -3,202 m -98,-205 c -115,21 -94,176 3,216" class="blackScript" id='Ascalon' /&gt;</v>
      </c>
      <c r="B101" t="str">
        <f>IF(Main!B101&lt;&gt;0,"&lt;text "&amp;Main!L101&amp;" "&amp;Main!M101&amp;" id='geo"&amp;Main!K101&amp;"'&gt;"&amp;Main!B101&amp;"&lt;/text&gt;","")</f>
        <v>&lt;text x='23894' y='24605' id='geoAscalon'&gt;Ascalon&lt;/text&gt;</v>
      </c>
      <c r="C101" t="str">
        <f>IF(Main!D101&lt;&gt;0,"&lt;text "&amp;Main!N101&amp;" "&amp;Main!O101&amp;" id='geo"&amp;Main!K101&amp;"'&gt;"&amp;Main!D101&amp;"&lt;/text&gt;","")</f>
        <v/>
      </c>
      <c r="D101" t="str">
        <f>IF(Main!P101&lt;&gt;0,"&lt;use xlink:href='#spotlight' x='"&amp;Main!P101&amp;"' y='"&amp;Main!Q101&amp;"' id='"&amp;Main!K101&amp;"' /&gt;","")</f>
        <v>&lt;use xlink:href='#spotlight' x='23196' y='24511' id='Ascalon' /&gt;</v>
      </c>
      <c r="F101" t="str">
        <f>"&lt;tr&gt;&lt;td&gt;"&amp;Main!A101&amp;"&lt;/td&gt;"</f>
        <v>&lt;tr&gt;&lt;td&gt;100&lt;/td&gt;</v>
      </c>
      <c r="G101" t="str">
        <f>"&lt;td&gt;&lt;a href='..\..\mm.svg#"&amp;Main!K101&amp;"'&gt;"&amp;Main!B101&amp;"&lt;/a&gt;&lt;/td&gt;"</f>
        <v>&lt;td&gt;&lt;a href='..\..\mm.svg#Ascalon'&gt;Ascalon&lt;/a&gt;&lt;/td&gt;</v>
      </c>
      <c r="H101" t="str">
        <f>"&lt;td lang='gk'&gt;"&amp;Main!C101&amp;"&lt;/td&gt;"</f>
        <v>&lt;td lang='gk'&gt;Ἀσκαλώ&lt;span class='lcm'&gt;ν&lt;/span&gt;&lt;/td&gt;</v>
      </c>
      <c r="I101" t="str">
        <f>"&lt;td&gt;"&amp;Main!D101&amp;"&lt;/td&gt;"</f>
        <v>&lt;td&gt;&lt;/td&gt;</v>
      </c>
      <c r="J101" t="str">
        <f>"&lt;td align='right'&gt;"&amp;Main!E101&amp;"&lt;/td&gt;"</f>
        <v>&lt;td align='right'&gt;99&lt;/td&gt;</v>
      </c>
      <c r="K101" t="str">
        <f>"&lt;td align='right'&gt;"&amp;Main!F101&amp;"&lt;/td&gt;"</f>
        <v>&lt;td align='right'&gt;94&lt;/td&gt;</v>
      </c>
      <c r="L101" t="str">
        <f>"&lt;td align='right'&gt;"&amp;Main!G101&amp;"&lt;/td&gt;"</f>
        <v>&lt;td align='right'&gt;103&lt;/td&gt;</v>
      </c>
      <c r="M101" t="str">
        <f>"&lt;td align='right'&gt;"&amp;Main!H101&amp;"&lt;/td&gt;"</f>
        <v>&lt;td align='right'&gt;91&lt;/td&gt;</v>
      </c>
      <c r="N101" t="str">
        <f>"&lt;td&gt;"&amp;Main!I101&amp;"&lt;/td&gt;&lt;/tr&gt;"</f>
        <v>&lt;td&gt;&lt;/td&gt;&lt;/tr&gt;</v>
      </c>
    </row>
    <row r="102" spans="1:14">
      <c r="A102" t="str">
        <f>"&lt;path "&amp;Main!R102&amp;" "&amp;Main!S102&amp;" id='"&amp;Main!K102&amp;"' /&gt;"</f>
        <v>&lt;path d="m 27688,11816 151,22 m -106,-13 -23,198 m 85,-179 -14,183 m 123,-99 c 100,-2 72,-96 -2,-90 l -36,202 m 757,53 3,-169 104,175 5,-167 m -644,62 -119,26 88,-146 37,173 m 451,-117 -13,165 m -265,-193 c -148,21 -110,162 -14,172 m 78,-176 -25,180 m 91,-166 85,179 -107,3 37,-128" class="blackScript" id='Praesidium' /&gt;</v>
      </c>
      <c r="B102" t="str">
        <f>IF(Main!B102&lt;&gt;0,"&lt;text "&amp;Main!L102&amp;" "&amp;Main!M102&amp;" id='geo"&amp;Main!K102&amp;"'&gt;"&amp;Main!B102&amp;"&lt;/text&gt;","")</f>
        <v>&lt;text x='27076' y='12798' id='geoPraesidium'&gt;Praesidium&lt;/text&gt;</v>
      </c>
      <c r="C102" t="str">
        <f>IF(Main!D102&lt;&gt;0,"&lt;text "&amp;Main!N102&amp;" "&amp;Main!O102&amp;" id='geo"&amp;Main!K102&amp;"'&gt;"&amp;Main!D102&amp;"&lt;/text&gt;","")</f>
        <v/>
      </c>
      <c r="D102" t="str">
        <f>IF(Main!P102&lt;&gt;0,"&lt;use xlink:href='#spotlight' x='"&amp;Main!P102&amp;"' y='"&amp;Main!Q102&amp;"' id='"&amp;Main!K102&amp;"' /&gt;","")</f>
        <v>&lt;use xlink:href='#spotlight' x='27940' y='12388' id='Praesidium' /&gt;</v>
      </c>
      <c r="F102" t="str">
        <f>"&lt;tr&gt;&lt;td&gt;"&amp;Main!A102&amp;"&lt;/td&gt;"</f>
        <v>&lt;tr&gt;&lt;td&gt;101&lt;/td&gt;</v>
      </c>
      <c r="G102" t="str">
        <f>"&lt;td&gt;&lt;a href='..\..\mm.svg#"&amp;Main!K102&amp;"'&gt;"&amp;Main!B102&amp;"&lt;/a&gt;&lt;/td&gt;"</f>
        <v>&lt;td&gt;&lt;a href='..\..\mm.svg#Praesidium'&gt;Praesidium&lt;/a&gt;&lt;/td&gt;</v>
      </c>
      <c r="H102" t="str">
        <f>"&lt;td lang='gk'&gt;"&amp;Main!C102&amp;"&lt;/td&gt;"</f>
        <v>&lt;td lang='gk'&gt;Πρασιδιν&lt;/td&gt;</v>
      </c>
      <c r="I102" t="str">
        <f>"&lt;td&gt;"&amp;Main!D102&amp;"&lt;/td&gt;"</f>
        <v>&lt;td&gt;&lt;/td&gt;</v>
      </c>
      <c r="J102" t="str">
        <f>"&lt;td align='right'&gt;"&amp;Main!E102&amp;"&lt;/td&gt;"</f>
        <v>&lt;td align='right'&gt;100&lt;/td&gt;</v>
      </c>
      <c r="K102" t="str">
        <f>"&lt;td align='right'&gt;"&amp;Main!F102&amp;"&lt;/td&gt;"</f>
        <v>&lt;td align='right'&gt;20&lt;/td&gt;</v>
      </c>
      <c r="L102" t="str">
        <f>"&lt;td align='right'&gt;"&amp;Main!G102&amp;"&lt;/td&gt;"</f>
        <v>&lt;td align='right'&gt;98&lt;/td&gt;</v>
      </c>
      <c r="M102" t="str">
        <f>"&lt;td align='right'&gt;"&amp;Main!H102&amp;"&lt;/td&gt;"</f>
        <v>&lt;td align='right'&gt;94&lt;/td&gt;</v>
      </c>
      <c r="N102" t="str">
        <f>"&lt;td&gt;"&amp;Main!I102&amp;"&lt;/td&gt;&lt;/tr&gt;"</f>
        <v>&lt;td&gt;&lt;/td&gt;&lt;/tr&gt;</v>
      </c>
    </row>
    <row r="103" spans="1:14">
      <c r="A103" t="str">
        <f>"&lt;path "&amp;Main!R103&amp;" "&amp;Main!S103&amp;" id='"&amp;Main!K103&amp;"' /&gt;"</f>
        <v>&lt;path d="m 29587,12296 11,-213 -69,110 c -4,-65 -43,-77 -65,-115 v 222 m 342,-144 c 85,-31 56,-89 -14,-77 l 7,204 m -131,-39 61,-21 m -72,78 13,-212 83,189 m -363,-46 -116,57 79,-226 c 11,91 39,157 67,223 m -277,-12 c -77,-7 -102,-193 15,-221 70,9 82,204 -15,221 z m -103,-110 204,-4 m 747,49 c -40,-8 -85,29 -128,50 l 99,-175 48,203" class="blackScript" id='Thamara' /&gt;</v>
      </c>
      <c r="B103" t="str">
        <f>IF(Main!B103&lt;&gt;0,"&lt;text "&amp;Main!L103&amp;" "&amp;Main!M103&amp;" id='geo"&amp;Main!K103&amp;"'&gt;"&amp;Main!B103&amp;"&lt;/text&gt;","")</f>
        <v>&lt;text x='28567' y='13006' id='geoThamara'&gt;Thamara&lt;/text&gt;</v>
      </c>
      <c r="C103" t="str">
        <f>IF(Main!D103&lt;&gt;0,"&lt;text "&amp;Main!N103&amp;" "&amp;Main!O103&amp;" id='geo"&amp;Main!K103&amp;"'&gt;"&amp;Main!D103&amp;"&lt;/text&gt;","")</f>
        <v/>
      </c>
      <c r="D103" t="str">
        <f>IF(Main!P103&lt;&gt;0,"&lt;use xlink:href='#spotlight' x='"&amp;Main!P103&amp;"' y='"&amp;Main!Q103&amp;"' id='"&amp;Main!K103&amp;"' /&gt;","")</f>
        <v>&lt;use xlink:href='#spotlight' x='29196' y='12470' id='Thamara' /&gt;</v>
      </c>
      <c r="F103" t="str">
        <f>"&lt;tr&gt;&lt;td&gt;"&amp;Main!A103&amp;"&lt;/td&gt;"</f>
        <v>&lt;tr&gt;&lt;td&gt;102&lt;/td&gt;</v>
      </c>
      <c r="G103" t="str">
        <f>"&lt;td&gt;&lt;a href='..\..\mm.svg#"&amp;Main!K103&amp;"'&gt;"&amp;Main!B103&amp;"&lt;/a&gt;&lt;/td&gt;"</f>
        <v>&lt;td&gt;&lt;a href='..\..\mm.svg#Thamara'&gt;Thamara&lt;/a&gt;&lt;/td&gt;</v>
      </c>
      <c r="H103" t="str">
        <f>"&lt;td lang='gk'&gt;"&amp;Main!C103&amp;"&lt;/td&gt;"</f>
        <v>&lt;td lang='gk'&gt;Θαμαρα&lt;/td&gt;</v>
      </c>
      <c r="I103" t="str">
        <f>"&lt;td&gt;"&amp;Main!D103&amp;"&lt;/td&gt;"</f>
        <v>&lt;td&gt;&lt;/td&gt;</v>
      </c>
      <c r="J103" t="str">
        <f>"&lt;td align='right'&gt;"&amp;Main!E103&amp;"&lt;/td&gt;"</f>
        <v>&lt;td align='right'&gt;101&lt;/td&gt;</v>
      </c>
      <c r="K103" t="str">
        <f>"&lt;td align='right'&gt;"&amp;Main!F103&amp;"&lt;/td&gt;"</f>
        <v>&lt;td align='right'&gt;21&lt;/td&gt;</v>
      </c>
      <c r="L103" t="str">
        <f>"&lt;td align='right'&gt;"&amp;Main!G103&amp;"&lt;/td&gt;"</f>
        <v>&lt;td align='right'&gt;99&lt;/td&gt;</v>
      </c>
      <c r="M103" t="str">
        <f>"&lt;td align='right'&gt;"&amp;Main!H103&amp;"&lt;/td&gt;"</f>
        <v>&lt;td align='right'&gt;95&lt;/td&gt;</v>
      </c>
      <c r="N103" t="str">
        <f>"&lt;td&gt;"&amp;Main!I103&amp;"&lt;/td&gt;&lt;/tr&gt;"</f>
        <v>&lt;td&gt;&lt;/td&gt;&lt;/tr&gt;</v>
      </c>
    </row>
    <row r="104" spans="1:14">
      <c r="A104" t="str">
        <f>"&lt;path "&amp;Main!R104&amp;" "&amp;Main!S104&amp;" id='"&amp;Main!K104&amp;"' /&gt;"</f>
        <v>&lt;path d="m 30460,12245 c -74,84 62,225 68,69 4,127 100,-6 56,-62 m -217,146 1,-154 -65,88 -60,-77 9,141 m 415,-173 101,169 m -21,-48 -105,46 52,-126" class="blackScript" id='Moa' /&gt;</v>
      </c>
      <c r="B104" t="str">
        <f>IF(Main!B104&lt;&gt;0,"&lt;text "&amp;Main!L104&amp;" "&amp;Main!M104&amp;" id='geo"&amp;Main!K104&amp;"'&gt;"&amp;Main!B104&amp;"&lt;/text&gt;","")</f>
        <v>&lt;text x='30150' y='13066' id='geoMoa'&gt;Moa&lt;/text&gt;</v>
      </c>
      <c r="C104" t="str">
        <f>IF(Main!D104&lt;&gt;0,"&lt;text "&amp;Main!N104&amp;" "&amp;Main!O104&amp;" id='geo"&amp;Main!K104&amp;"'&gt;"&amp;Main!D104&amp;"&lt;/text&gt;","")</f>
        <v/>
      </c>
      <c r="D104" t="str">
        <f>IF(Main!P104&lt;&gt;0,"&lt;use xlink:href='#spotlight' x='"&amp;Main!P104&amp;"' y='"&amp;Main!Q104&amp;"' id='"&amp;Main!K104&amp;"' /&gt;","")</f>
        <v>&lt;use xlink:href='#spotlight' x='30318' y='12589' id='Moa' /&gt;</v>
      </c>
      <c r="F104" t="str">
        <f>"&lt;tr&gt;&lt;td&gt;"&amp;Main!A104&amp;"&lt;/td&gt;"</f>
        <v>&lt;tr&gt;&lt;td&gt;103&lt;/td&gt;</v>
      </c>
      <c r="G104" t="str">
        <f>"&lt;td&gt;&lt;a href='..\..\mm.svg#"&amp;Main!K104&amp;"'&gt;"&amp;Main!B104&amp;"&lt;/a&gt;&lt;/td&gt;"</f>
        <v>&lt;td&gt;&lt;a href='..\..\mm.svg#Moa'&gt;Moa&lt;/a&gt;&lt;/td&gt;</v>
      </c>
      <c r="H104" t="str">
        <f>"&lt;td lang='gk'&gt;"&amp;Main!C104&amp;"&lt;/td&gt;"</f>
        <v>&lt;td lang='gk'&gt;Μωα&lt;/td&gt;</v>
      </c>
      <c r="I104" t="str">
        <f>"&lt;td&gt;"&amp;Main!D104&amp;"&lt;/td&gt;"</f>
        <v>&lt;td&gt;&lt;/td&gt;</v>
      </c>
      <c r="J104" t="str">
        <f>"&lt;td align='right'&gt;"&amp;Main!E104&amp;"&lt;/td&gt;"</f>
        <v>&lt;td align='right'&gt;102&lt;/td&gt;</v>
      </c>
      <c r="K104" t="str">
        <f>"&lt;td align='right'&gt;"&amp;Main!F104&amp;"&lt;/td&gt;"</f>
        <v>&lt;td align='right'&gt;22&lt;/td&gt;</v>
      </c>
      <c r="L104" t="str">
        <f>"&lt;td align='right'&gt;"&amp;Main!G104&amp;"&lt;/td&gt;"</f>
        <v>&lt;td align='right'&gt;100&lt;/td&gt;</v>
      </c>
      <c r="M104" t="str">
        <f>"&lt;td align='right'&gt;"&amp;Main!H104&amp;"&lt;/td&gt;"</f>
        <v>&lt;td align='right'&gt;96&lt;/td&gt;</v>
      </c>
      <c r="N104" t="str">
        <f>"&lt;td&gt;"&amp;Main!I104&amp;"&lt;/td&gt;&lt;/tr&gt;"</f>
        <v>&lt;td&gt;&lt;/td&gt;&lt;/tr&gt;</v>
      </c>
    </row>
    <row r="105" spans="1:14">
      <c r="A105" t="str">
        <f>"&lt;path "&amp;Main!R105&amp;" "&amp;Main!S105&amp;" id='"&amp;Main!K105&amp;"' /&gt;"</f>
        <v>&lt;path d="m 29097,14757 c -116,23 -92,170 0,188 m -694,-41 -108,42 69,-178 88,185 m 285,-175 63,71 74,-76 m -62,182 8,-189 m 128,-8 2,192 m -277,0 -5,-193 -61,97 -94,-94 2,193 m -276,4 1,-189 -71,92 -86,-94 3,193" class="blackScript" id='Mampsis' /&gt;</v>
      </c>
      <c r="B105" t="str">
        <f>IF(Main!B105&lt;&gt;0,"&lt;text "&amp;Main!L105&amp;" "&amp;Main!M105&amp;" id='geo"&amp;Main!K105&amp;"'&gt;"&amp;Main!B105&amp;"&lt;/text&gt;","")</f>
        <v>&lt;text x='27923' y='14841' id='geoMampsis'&gt;Mampsis&lt;/text&gt;</v>
      </c>
      <c r="C105" t="str">
        <f>IF(Main!D105&lt;&gt;0,"&lt;text "&amp;Main!N105&amp;" "&amp;Main!O105&amp;" id='geo"&amp;Main!K105&amp;"'&gt;"&amp;Main!D105&amp;"&lt;/text&gt;","")</f>
        <v/>
      </c>
      <c r="D105" t="str">
        <f>IF(Main!P105&lt;&gt;0,"&lt;use xlink:href='#spotlight' x='"&amp;Main!P105&amp;"' y='"&amp;Main!Q105&amp;"' id='"&amp;Main!K105&amp;"' /&gt;","")</f>
        <v>&lt;use xlink:href='#spotlight' x='28287' y='15184' id='Mampsis' /&gt;</v>
      </c>
      <c r="F105" t="str">
        <f>"&lt;tr&gt;&lt;td&gt;"&amp;Main!A105&amp;"&lt;/td&gt;"</f>
        <v>&lt;tr&gt;&lt;td&gt;104&lt;/td&gt;</v>
      </c>
      <c r="G105" t="str">
        <f>"&lt;td&gt;&lt;a href='..\..\mm.svg#"&amp;Main!K105&amp;"'&gt;"&amp;Main!B105&amp;"&lt;/a&gt;&lt;/td&gt;"</f>
        <v>&lt;td&gt;&lt;a href='..\..\mm.svg#Mampsis'&gt;Mampsis&lt;/a&gt;&lt;/td&gt;</v>
      </c>
      <c r="H105" t="str">
        <f>"&lt;td lang='gk'&gt;"&amp;Main!C105&amp;"&lt;/td&gt;"</f>
        <v>&lt;td lang='gk'&gt;Μαμψις&lt;/td&gt;</v>
      </c>
      <c r="I105" t="str">
        <f>"&lt;td&gt;"&amp;Main!D105&amp;"&lt;/td&gt;"</f>
        <v>&lt;td&gt;&lt;/td&gt;</v>
      </c>
      <c r="J105" t="str">
        <f>"&lt;td align='right'&gt;"&amp;Main!E105&amp;"&lt;/td&gt;"</f>
        <v>&lt;td align='right'&gt;103&lt;/td&gt;</v>
      </c>
      <c r="K105" t="str">
        <f>"&lt;td align='right'&gt;"&amp;Main!F105&amp;"&lt;/td&gt;"</f>
        <v>&lt;td align='right'&gt;96&lt;/td&gt;</v>
      </c>
      <c r="L105" t="str">
        <f>"&lt;td align='right'&gt;"&amp;Main!G105&amp;"&lt;/td&gt;"</f>
        <v>&lt;td align='right'&gt;101&lt;/td&gt;</v>
      </c>
      <c r="M105" t="str">
        <f>"&lt;td align='right'&gt;"&amp;Main!H105&amp;"&lt;/td&gt;"</f>
        <v>&lt;td align='right'&gt;93&lt;/td&gt;</v>
      </c>
      <c r="N105" t="str">
        <f>"&lt;td&gt;"&amp;Main!I105&amp;"&lt;/td&gt;&lt;/tr&gt;"</f>
        <v>&lt;td&gt;&lt;/td&gt;&lt;/tr&gt;</v>
      </c>
    </row>
    <row r="106" spans="1:14">
      <c r="A106" t="str">
        <f>"&lt;path "&amp;Main!R106&amp;" "&amp;Main!S106&amp;" id='"&amp;Main!K106&amp;"' /&gt;"</f>
        <v>&lt;path d="m 28767,17428 h 19 m -40,-383 h 12 m -111,-2 h 10 m -13,-387 h 21 m -1063,118 c 39,9 101,-32 17,-61 77,-45 30,-82 -24,-70 m 553,-89 -79,24 46,-132 45,144 m 623,-143 48,62 41,-74 m -40,141 -2,-56 m -947,-10 c 54,-2 63,-75 -7,-65 0,-2 2,97 4,138 m 1046,-9 2,-135 97,129 -2,-125 m -389,139 -5,-137 95,126 -4,-132 m -334,59 c 1,0 31,1 31,1 m -5,-58 c -52,50 -35,99 6,132 m -116,-76 31,2 m 17,-61 c -91,31 -50,155 -17,139 m -126,-58 c 80,-33 49,-92 -14,-74 l 13,143 c 30,4 104,-37 1,-69 z m 649,134 c -78,63 4,211 42,73 26,128 136,34 48,-62 m -220,58 c 1,0 47,-1 47,-1 m -6,-69 c -81,9 -79,133 6,131 m -883,-66 c 85,-24 38,-80 -20,-71 l 4,138 m 137,0 c -37,-5 -50,-118 4,-134 33,7 39,126 -4,134 z m 530,-15 49,-27 m -69,37 57,-124 36,132 m -176,-59 c 91,-20 59,-86 -3,-79 l 2,140 c 24,0 107,-50 1,-61 z m 42,-226 89,-1 m -1,74 -9,-136 m -84,5 3,119 m -746,-61 80,-12 m 6,98 -2,-144 m -86,6 -6,130 m 12,120 76,4 m 6,86 -6,-145 m -78,-3 1,146 m 654,76 -2,118 m -31,-120 c 16,1 20,2 71,0 m -48,-117 -77,34 47,-122 40,120 m -143,-128 c -68,10 -67,115 2,126 m -111,-126 c -77,8 -40,115 2,125 m 1007,-121 c -102,-30 -147,120 -32,137 m 188,580 -5,-124 89,123 -5,-126 m -1297,246 -69,45 46,-143 38,135 m 114,198 -4,-117 73,116 -4,-118 m 163,-193 -57,137 81,-4 z m 327,268 h 92 m -9,92 3,-142 m -87,1 -8,134 m -54,-135 -8,138 m 378,-125 -8,138 m -110,-137 v 136 m -37,-140 75,4 m -942,-787 v 117 m -38,-120 77,3 m 781,571 v 136 m -45,-138 83,2 m 608,-375 c -64,16 -54,95 11,116 m -107,-46 -86,47 65,-124 38,118 m -148,-117 -8,115 m -617,-291 c -68,10 -59,91 -1,110 m -186,-69 81,-2 m 1,68 2,-117 m -84,1 v 113 m 289,-103 -6,115 m -31,-118 89,5 m -761,322 -6,133 m -30,-136 93,3 m -181,402 87,5 m -70,-2 -7,114 m 58,-111 -5,109 m 952,121 c -74,12 -65,110 -2,134 m 238,-314 c -74,12 -65,110 -2,134 m -2,191 c -45,-6 -61,-104 3,-126 40,10 48,115 -3,126 z m 106,-181 c -44,-8 -59,-122 3,-147 38,11 46,134 -3,147 z m 102,132 c 68,-22 48,-70 -11,-60 l 5,127 m -108,-73 c 68,-22 48,-70 -11,-60 l 5,127 m 137,-240 c 81,-24 62,-105 -4,-94 l 1,138 m 189,206 -4,-129 71,128 -4,-130 m -461,-503 c -35,-6 -47,-104 3,-126 31,9 37,116 -3,126 z m -142,-129 -6,133 m -30,-136 93,3 m -185,107 c -41,-6 -55,-97 3,-118 36,8 43,108 -3,118 z m -191,0 2,-129 92,130 6,-122 m -151,-5 c -66,12 -57,102 -3,124 m -136,5 c -43,-6 -58,-110 4,-133 38,9 45,122 -4,133 z m -124,-77 c 68,-22 48,-70 -11,-60 l 5,127 m -160,-131 100,2 m -75,4 -2,127 m 53,-127 -2,124 m 1200,630 -80,31 59,-123 36,129 m -1403,-317 -80,31 50,-117 42,120 m 336,-9 -64,23 58,-119 18,130 m -310,-821 -82,53 66,-129 28,129 m 36,122 -64,35 51,-118 38,131 m -56,146 -101,43 82,-135 40,137 m 988,-213 -69,30 48,-107 38,118 m 442,276 c -74,12 -65,110 -2,134 m -137,-8 c -40,-7 -53,-106 3,-129 35,10 42,118 -3,129 z m -129,-68 c 81,-24 56,-75 -10,-64 l 1,138 m -373,-586 c -35,-6 -47,-99 3,-120 31,8 37,110 -3,120 z m 19,46 -70,123 127,3 z m -351,8 2,110 m 135,803 c -59,1 -63,-103 -6,-127 35,10 39,119 6,127 z m -296,-147 99,5 m -86,2 -2,130 m 49,-130 20,137 m 612,-517 105,2 m -80,4 -2,142 m 57,-142 -2,139 m 242,82 -8,138 m -616,-850 -77,34 59,-119 28,117 m -603,675 c 1,0 55,-2 55,-2 m 13,-52 c -83,12 -83,107 -10,133 m -261,-341 107,3 m -81,3 -7,132 m 62,-135 2,134 m 483,346 c 84,-21 58,-65 -10,-56 l -5,125 m -452,-160 -6,139 m 672,-881 28,49 27,-51 m -26,104 -3,-56 m -879,-15 c 71,-18 50,-56 -11,-48 l 5,101 m 295,-92 6,110 m -38,-114 63,2 m 463,114 c -36,-5 -48,-90 3,-109 32,7 38,100 -3,109 z m -589,-298 23,48 36,-47 m -34,127 v -77 m 67,890 -5,136 m -24,-140 78,4 m -64,-257 c -57,-2 -53,-106 3,-129 35,10 42,118 -3,129 z m 350,24 -4,-143 71,142 -4,-144 m -296,-330 h 80 m 0,64 -1,-110 m -81,-4 -4,118 m 204,468 -74,129 93,1 z m -21,-580 c -68,10 -59,91 -1,110 m -141,742 -84,32 75,-123 27,138 m -493,-169 87,4 -109,134 75,3 m 77,-68 c 0,0 53,-2 53,-2 m 0,-54 c -80,11 -67,110 2,137 m -51,-898 4,110 m 856,360 h 92 m 1,71 -2,-144 m -93,14 v 131 m 198,-138 c -64,13 -56,122 -2,148 m -151,337 c 68,-28 58,-78 -15,-71 l 1,125 c 63,23 97,-40 14,-54 z m -501,-399 60,1 m -68,32 52,-141 37,141 m -970,-1029 c 77,-45 26,-85 -24,-70 l 7,131 c 39,9 101,-32 17,-61 z m 396,-71 c -68,10 -77,109 -19,129" class="blackScript" id='Beersheba' /&gt;</v>
      </c>
      <c r="B106" t="str">
        <f>IF(Main!B106&lt;&gt;0,"&lt;text "&amp;Main!L106&amp;" "&amp;Main!M106&amp;" id='geo"&amp;Main!K106&amp;"'&gt;"&amp;Main!B106&amp;"&lt;/text&gt;","")</f>
        <v>&lt;text x='26477' y='17022' id='geoBeersheba'&gt;Beersheba&lt;/text&gt;</v>
      </c>
      <c r="C106" t="str">
        <f>IF(Main!D106&lt;&gt;0,"&lt;text "&amp;Main!N106&amp;" "&amp;Main!O106&amp;" id='geo"&amp;Main!K106&amp;"'&gt;"&amp;Main!D106&amp;"&lt;/text&gt;","")</f>
        <v>&lt;text x='17489' y='13811' id='geoBeersheba'&gt;Beersheba, today Berosabba. The Judea/Dan boundary&lt;/text&gt;</v>
      </c>
      <c r="D106" t="str">
        <f>IF(Main!P106&lt;&gt;0,"&lt;use xlink:href='#spotlight' x='"&amp;Main!P106&amp;"' y='"&amp;Main!Q106&amp;"' id='"&amp;Main!K106&amp;"' /&gt;","")</f>
        <v>&lt;use xlink:href='#spotlight' x='27290' y='16978' id='Beersheba' /&gt;</v>
      </c>
      <c r="F106" t="str">
        <f>"&lt;tr&gt;&lt;td&gt;"&amp;Main!A106&amp;"&lt;/td&gt;"</f>
        <v>&lt;tr&gt;&lt;td&gt;105&lt;/td&gt;</v>
      </c>
      <c r="G106" t="str">
        <f>"&lt;td&gt;&lt;a href='..\..\mm.svg#"&amp;Main!K106&amp;"'&gt;"&amp;Main!B106&amp;"&lt;/a&gt;&lt;/td&gt;"</f>
        <v>&lt;td&gt;&lt;a href='..\..\mm.svg#Beersheba'&gt;Beersheba&lt;/a&gt;&lt;/td&gt;</v>
      </c>
      <c r="H106" t="str">
        <f>"&lt;td lang='gk'&gt;"&amp;Main!C106&amp;"&lt;/td&gt;"</f>
        <v>&lt;td lang='gk'&gt;Βηρσαβεε ἡ νῦν Βηροσσαβα Ἕως ταύτης τὰ ὅρια τῆς Ἰουδαίας τὰ πρὸς νότον ἀπὸ Δαν, τῆς πρὸς Πανεαδι, ἥτις ὀρίζει τὰ πρὸς βορράν&lt;/td&gt;</v>
      </c>
      <c r="I106" t="str">
        <f>"&lt;td&gt;"&amp;Main!D106&amp;"&lt;/td&gt;"</f>
        <v>&lt;td&gt;Beersheba, today Berosabba. The Judea/Dan boundary&lt;/td&gt;</v>
      </c>
      <c r="J106" t="str">
        <f>"&lt;td align='right'&gt;"&amp;Main!E106&amp;"&lt;/td&gt;"</f>
        <v>&lt;td align='right'&gt;104&lt;/td&gt;</v>
      </c>
      <c r="K106" t="str">
        <f>"&lt;td align='right'&gt;"&amp;Main!F106&amp;"&lt;/td&gt;"</f>
        <v>&lt;td align='right'&gt;98&lt;/td&gt;</v>
      </c>
      <c r="L106" t="str">
        <f>"&lt;td align='right'&gt;"&amp;Main!G106&amp;"&lt;/td&gt;"</f>
        <v>&lt;td align='right'&gt;104&lt;/td&gt;</v>
      </c>
      <c r="M106" t="str">
        <f>"&lt;td align='right'&gt;"&amp;Main!H106&amp;"&lt;/td&gt;"</f>
        <v>&lt;td align='right'&gt;99&lt;/td&gt;</v>
      </c>
      <c r="N106" t="str">
        <f>"&lt;td&gt;"&amp;Main!I106&amp;"&lt;/td&gt;&lt;/tr&gt;"</f>
        <v>&lt;td&gt;&lt;/td&gt;&lt;/tr&gt;</v>
      </c>
    </row>
    <row r="107" spans="1:14">
      <c r="A107" t="str">
        <f>"&lt;path "&amp;Main!R107&amp;" "&amp;Main!S107&amp;" id='"&amp;Main!K107&amp;"' /&gt;"</f>
        <v>&lt;path d="m 30291,17117 v 14 m 184,-2 h 83 l -84,54 67,5 -76,59 h 88 m -684,-53 -59,20 55,-113 34,130 m 57,-69 c 66,-23 42,-42 -3,-58 l -11,119 m 147,-35 -68,30 44,-118 40,127 m 115,-100 -64,101 110,6 z m 119,59 49,-1 m 0,-62 c -77,13 -67,100 2,123 m 233,-54 h 76 m 0,56 -2,-110 m -78,-5 v 115 m 161,-106 c -58,9 -50,89 0,108 m -149,184 c -50,-6 -66,-106 5,-128 44,8 53,118 -5,128 z m -217,-146 -59,137 107,2 z m -148,92 -54,41 49,-121 35,117 m -155,-62 c 65,-20 40,-47 -14,-66 l 7,142 m -72,-34 -71,20 36,-124 50,130 m 442,-120 -8,128 m 217,-130 6,128 m -903,-8 c -44,-5 -60,-104 2,-129 38,9 48,118 -2,129 z m 90,-130 3,138" class="blackScript" id='Arad' /&gt;</v>
      </c>
      <c r="B107" t="str">
        <f>IF(Main!B107&lt;&gt;0,"&lt;text "&amp;Main!L107&amp;" "&amp;Main!M107&amp;" id='geo"&amp;Main!K107&amp;"'&gt;"&amp;Main!B107&amp;"&lt;/text&gt;","")</f>
        <v>&lt;text x='29579' y='17242' id='geoArad'&gt;Arad&lt;/text&gt;</v>
      </c>
      <c r="C107" t="str">
        <f>IF(Main!D107&lt;&gt;0,"&lt;text "&amp;Main!N107&amp;" "&amp;Main!O107&amp;" id='geo"&amp;Main!K107&amp;"'&gt;"&amp;Main!D107&amp;"&lt;/text&gt;","")</f>
        <v>&lt;text x='30003' y='16959' id='geoArad'&gt;Arad, whence the Aradites&lt;/text&gt;</v>
      </c>
      <c r="D107" t="str">
        <f>IF(Main!P107&lt;&gt;0,"&lt;use xlink:href='#spotlight' x='"&amp;Main!P107&amp;"' y='"&amp;Main!Q107&amp;"' id='"&amp;Main!K107&amp;"' /&gt;","")</f>
        <v>&lt;use xlink:href='#spotlight' x='29809' y='17478' id='Arad' /&gt;</v>
      </c>
      <c r="F107" t="str">
        <f>"&lt;tr&gt;&lt;td&gt;"&amp;Main!A107&amp;"&lt;/td&gt;"</f>
        <v>&lt;tr&gt;&lt;td&gt;106&lt;/td&gt;</v>
      </c>
      <c r="G107" t="str">
        <f>"&lt;td&gt;&lt;a href='..\..\mm.svg#"&amp;Main!K107&amp;"'&gt;"&amp;Main!B107&amp;"&lt;/a&gt;&lt;/td&gt;"</f>
        <v>&lt;td&gt;&lt;a href='..\..\mm.svg#Arad'&gt;Arad&lt;/a&gt;&lt;/td&gt;</v>
      </c>
      <c r="H107" t="str">
        <f>"&lt;td lang='gk'&gt;"&amp;Main!C107&amp;"&lt;/td&gt;"</f>
        <v>&lt;td lang='gk'&gt;Αραδ, ἐξ ἧς οἱ Ἀράδιοι&lt;/td&gt;</v>
      </c>
      <c r="I107" t="str">
        <f>"&lt;td&gt;"&amp;Main!D107&amp;"&lt;/td&gt;"</f>
        <v>&lt;td&gt;Arad, whence the Aradites&lt;/td&gt;</v>
      </c>
      <c r="J107" t="str">
        <f>"&lt;td align='right'&gt;"&amp;Main!E107&amp;"&lt;/td&gt;"</f>
        <v>&lt;td align='right'&gt;105&lt;/td&gt;</v>
      </c>
      <c r="K107" t="str">
        <f>"&lt;td align='right'&gt;"&amp;Main!F107&amp;"&lt;/td&gt;"</f>
        <v>&lt;td align='right'&gt;99&lt;/td&gt;</v>
      </c>
      <c r="L107" t="str">
        <f>"&lt;td align='right'&gt;"&amp;Main!G107&amp;"&lt;/td&gt;"</f>
        <v>&lt;td align='right'&gt;105&lt;/td&gt;</v>
      </c>
      <c r="M107" t="str">
        <f>"&lt;td align='right'&gt;"&amp;Main!H107&amp;"&lt;/td&gt;"</f>
        <v>&lt;td align='right'&gt;100&lt;/td&gt;</v>
      </c>
      <c r="N107" t="str">
        <f>"&lt;td&gt;"&amp;Main!I107&amp;"&lt;/td&gt;&lt;/tr&gt;"</f>
        <v>&lt;td&gt;&lt;/td&gt;&lt;/tr&gt;</v>
      </c>
    </row>
    <row r="108" spans="1:14">
      <c r="A108" t="str">
        <f>"&lt;path "&amp;Main!R108&amp;" "&amp;Main!S108&amp;" id='"&amp;Main!K108&amp;"' /&gt;"</f>
        <v>&lt;path d="m 32970,17564 2,38 m -95,79 7,-112 42,44 m -164,154 27,36 m -1231,-46 c 65,-24 48,-75 -6,-66 l -6,129 m 179,-111 88,-1 -111,115 82,-1 m -129,-124 -7,119 m -262,-143 -5,136 m -91,-137 -63,131 105,1 z m -11,-319 82,1 m -103,37 88,-139 23,152 m 957,27 92,4 m -106,18 74,-134 49,149 m -292,-12 4,-158 95,158 2,-139 m -309,-21 c -50,70 18,203 56,91 29,124 98,-17 65,-82 m -210,129 1,-157 -76,82 -66,-85 -8,148 m -145,-88 c 2,0 49,6 49,6 m 22,-73 c -91,-4 -100,130 -21,139 m -111,-143 c -74,4 -73,118 -9,140 m 737,531 c -60,13 -44,87 -2,114 m -98,-113 -4,104 m -101,-69 46,4 m 3,-55 c -77,12 -67,99 2,123 m -170,-10 6,-118 62,120 7,-116 m 337,136 c -46,-4 -59,-92 2,-118 44,8 55,108 -2,118 z m -43,-59 83,2 m 324,50 c -8,-34 2,-77 -54,-82 l -41,97 m -83,-33 -101,20 54,-98 56,115 m -760,-101 h 91 m -6,63 3,-114 m -90,-5 -4,113 m -271,-210 c -37,-6 -45,-95 7,-118 33,8 36,108 -7,118 z m 434,25 c -50,-5 -66,-105 5,-127 43,8 53,117 -5,127 z m 80,-113 41,43 56,-46 m -58,131 3,-77 m 155,-51 c -76,9 -64,84 -24,116 m 172,-10 -110,15 75,-111 52,134 m 229,-120 2,140 m 139,-133 -60,-3 -1,127 m 133,-262 c 70,-17 47,-53 -10,-47 l 2,99 m -131,-56 38,-3 m 0,-49 c -67,16 -47,107 1,123 m -126,-127 c -74,26 -58,100 5,106 m -229,-62 h 89 m 2,70 -3,-121 m -89,0 -2,122 m -105,-118 8,109 m -54,-113 90,3 m -142,-17 1,121 m -178,-122 107,4 m -79,2 -4,99 m 50,-98 -3,95 m -172,-73 c 2,0 36,-1 36,-1 m 9,-47 c -56,11 -58,92 -8,114 m -94,-115 c -74,10 -64,91 -2,110 m -102,-118 -7,106 m -47,-5 -25,-111 -59,109 m -63,-7 c -45,-5 -60,-90 4,-108 40,6 49,99 -4,108 z m -190,-122 112,2 m -84,3 -8,112 m 65,-111 -2,110 m 1099,231 -90,38 48,-119 49,125 m -854,37 -3,110 m -27,-114 70,3 m -140,-1 -7,108 m -98,-50 -79,59 18,-126 h 28 l 70,124 m -174,-108 -55,39 38,45 m -49,-98 -10,109" class="blackScript" id='Azmon' /&gt;</v>
      </c>
      <c r="B108" t="str">
        <f>IF(Main!B108&lt;&gt;0,"&lt;text "&amp;Main!L108&amp;" "&amp;Main!M108&amp;" id='geo"&amp;Main!K108&amp;"'&gt;"&amp;Main!B108&amp;"&lt;/text&gt;","")</f>
        <v>&lt;text x='31348' y='17164' id='geoAzmon'&gt;Asemona&lt;/text&gt;</v>
      </c>
      <c r="C108" t="str">
        <f>IF(Main!D108&lt;&gt;0,"&lt;text "&amp;Main!N108&amp;" "&amp;Main!O108&amp;" id='geo"&amp;Main!K108&amp;"'&gt;"&amp;Main!D108&amp;"&lt;/text&gt;","")</f>
        <v>&lt;text x='29421' y='16483' id='geoAzmon'&gt;Asemona city by the desert, bordering Egypt and sea exits&lt;/text&gt;</v>
      </c>
      <c r="D108" t="str">
        <f>IF(Main!P108&lt;&gt;0,"&lt;use xlink:href='#spotlight' x='"&amp;Main!P108&amp;"' y='"&amp;Main!Q108&amp;"' id='"&amp;Main!K108&amp;"' /&gt;","")</f>
        <v>&lt;use xlink:href='#spotlight' x='32518' y='17183' id='Azmon' /&gt;</v>
      </c>
      <c r="F108" t="str">
        <f>"&lt;tr&gt;&lt;td&gt;"&amp;Main!A108&amp;"&lt;/td&gt;"</f>
        <v>&lt;tr&gt;&lt;td&gt;107&lt;/td&gt;</v>
      </c>
      <c r="G108" t="str">
        <f>"&lt;td&gt;&lt;a href='..\..\mm.svg#"&amp;Main!K108&amp;"'&gt;"&amp;Main!B108&amp;"&lt;/a&gt;&lt;/td&gt;"</f>
        <v>&lt;td&gt;&lt;a href='..\..\mm.svg#Azmon'&gt;Asemona&lt;/a&gt;&lt;/td&gt;</v>
      </c>
      <c r="H108" t="str">
        <f>"&lt;td lang='gk'&gt;"&amp;Main!C108&amp;"&lt;/td&gt;"</f>
        <v>&lt;td lang='gk'&gt;Ασεμωνα πόλις ἐπὶ τῆς ἐρή&lt;span class='lcm'&gt;μου&lt;/span&gt; διορίζουσα Αἴγυ&lt;span class='lcm'&gt;πτον&lt;/span&gt; καὶ τὴν εἰς θάλ&lt;span class='lcm'&gt;ασσαν&lt;/span&gt; δι&lt;span class='lcm'&gt;έξοδον&lt;/span&gt;&lt;/td&gt;</v>
      </c>
      <c r="I108" t="str">
        <f>"&lt;td&gt;"&amp;Main!D108&amp;"&lt;/td&gt;"</f>
        <v>&lt;td&gt;Asemona city by the desert, bordering Egypt and sea exits&lt;/td&gt;</v>
      </c>
      <c r="J108" t="str">
        <f>"&lt;td align='right'&gt;"&amp;Main!E108&amp;"&lt;/td&gt;"</f>
        <v>&lt;td align='right'&gt;106&lt;/td&gt;</v>
      </c>
      <c r="K108" t="str">
        <f>"&lt;td align='right'&gt;"&amp;Main!F108&amp;"&lt;/td&gt;"</f>
        <v>&lt;td align='right'&gt;100&lt;/td&gt;</v>
      </c>
      <c r="L108" t="str">
        <f>"&lt;td align='right'&gt;"&amp;Main!G108&amp;"&lt;/td&gt;"</f>
        <v>&lt;td align='right'&gt;106&lt;/td&gt;</v>
      </c>
      <c r="M108" t="str">
        <f>"&lt;td align='right'&gt;"&amp;Main!H108&amp;"&lt;/td&gt;"</f>
        <v>&lt;td align='right'&gt;101&lt;/td&gt;</v>
      </c>
      <c r="N108" t="str">
        <f>"&lt;td&gt;"&amp;Main!I108&amp;"&lt;/td&gt;&lt;/tr&gt;"</f>
        <v>&lt;td&gt;&lt;/td&gt;&lt;/tr&gt;</v>
      </c>
    </row>
    <row r="109" spans="1:14">
      <c r="A109" t="str">
        <f>"&lt;path "&amp;Main!R109&amp;" "&amp;Main!S109&amp;" id='"&amp;Main!K109&amp;"' /&gt;"</f>
        <v>&lt;path d="m 27981,18184 c 79,0 56,-88 -1,-80 l -12,151 m 328,-69 c 87,-9 69,-91 -3,-64 l -3,135 m -498,-163 -53,3 -1,151 m 712,-119 57,133 m -18,-26 -104,12 62,-77 m -598,4 61,4 m 5,-81 c -96,16 -88,122 -7,153 m 286,-45 -98,37 68,-140 69,138" class="blackScript" id='Gerara' /&gt;</v>
      </c>
      <c r="B109" t="str">
        <f>IF(Main!B109&lt;&gt;0,"&lt;text "&amp;Main!L109&amp;" "&amp;Main!M109&amp;" id='geo"&amp;Main!K109&amp;"'&gt;"&amp;Main!B109&amp;"&lt;/text&gt;","")</f>
        <v>&lt;text x='27916' y='18386' id='geoGerara'&gt;Gerara&lt;/text&gt;</v>
      </c>
      <c r="C109" t="str">
        <f>IF(Main!D109&lt;&gt;0,"&lt;text "&amp;Main!N109&amp;" "&amp;Main!O109&amp;" id='geo"&amp;Main!K109&amp;"'&gt;"&amp;Main!D109&amp;"&lt;/text&gt;","")</f>
        <v/>
      </c>
      <c r="D109" t="str">
        <f>IF(Main!P109&lt;&gt;0,"&lt;use xlink:href='#spotlight' x='"&amp;Main!P109&amp;"' y='"&amp;Main!Q109&amp;"' id='"&amp;Main!K109&amp;"' /&gt;","")</f>
        <v>&lt;use xlink:href='#spotlight' x='27580' y='18357' id='Gerara' /&gt;</v>
      </c>
      <c r="F109" t="str">
        <f>"&lt;tr&gt;&lt;td&gt;"&amp;Main!A109&amp;"&lt;/td&gt;"</f>
        <v>&lt;tr&gt;&lt;td&gt;108&lt;/td&gt;</v>
      </c>
      <c r="G109" t="str">
        <f>"&lt;td&gt;&lt;a href='..\..\mm.svg#"&amp;Main!K109&amp;"'&gt;"&amp;Main!B109&amp;"&lt;/a&gt;&lt;/td&gt;"</f>
        <v>&lt;td&gt;&lt;a href='..\..\mm.svg#Gerara'&gt;Gerara&lt;/a&gt;&lt;/td&gt;</v>
      </c>
      <c r="H109" t="str">
        <f>"&lt;td lang='gk'&gt;"&amp;Main!C109&amp;"&lt;/td&gt;"</f>
        <v>&lt;td lang='gk'&gt;Γεραρα&lt;/td&gt;</v>
      </c>
      <c r="I109" t="str">
        <f>"&lt;td&gt;"&amp;Main!D109&amp;"&lt;/td&gt;"</f>
        <v>&lt;td&gt;&lt;/td&gt;</v>
      </c>
      <c r="J109" t="str">
        <f>"&lt;td align='right'&gt;"&amp;Main!E109&amp;"&lt;/td&gt;"</f>
        <v>&lt;td align='right'&gt;107&lt;/td&gt;</v>
      </c>
      <c r="K109" t="str">
        <f>"&lt;td align='right'&gt;"&amp;Main!F109&amp;"&lt;/td&gt;"</f>
        <v>&lt;td align='right'&gt;101&lt;/td&gt;</v>
      </c>
      <c r="L109" t="str">
        <f>"&lt;td align='right'&gt;"&amp;Main!G109&amp;"&lt;/td&gt;"</f>
        <v>&lt;td align='right'&gt;107&lt;/td&gt;</v>
      </c>
      <c r="M109" t="str">
        <f>"&lt;td align='right'&gt;"&amp;Main!H109&amp;"&lt;/td&gt;"</f>
        <v>&lt;td align='right'&gt;102&lt;/td&gt;</v>
      </c>
      <c r="N109" t="str">
        <f>"&lt;td&gt;"&amp;Main!I109&amp;"&lt;/td&gt;&lt;/tr&gt;"</f>
        <v>&lt;td&gt;&lt;/td&gt;&lt;/tr&gt;</v>
      </c>
    </row>
    <row r="110" spans="1:14">
      <c r="A110" t="str">
        <f>"&lt;path "&amp;Main!R110&amp;" "&amp;Main!S110&amp;" id='"&amp;Main!K110&amp;"' /&gt;"</f>
        <v>&lt;path d="m 29258,19741 -2,29 m 666,-73 c -65,-8 -64,-135 1,-166 37,29 74,153 -1,166 z m -42,-80 h 87 m -2032,-147 7,61 m 2078,-185 v 24 m -873,560 -18,-181 94,176 m 1027,-378 -4,171 m -54,-170 102,-3 m -154,116 -110,44 63,-161 67,174 m 499,-320 -111,79 85,-161 49,148 m -281,235 c -63,4 -71,-136 4,-167 45,12 60,171 -4,167 z m -915,-17 4,-168 68,180 3,-174 m 1171,-39 6,-163 81,156 -3,-160 m -2086,58 -3,-158 84,168 -1,-170 m 857,220 -8,-170 95,176 -2,-175 m -8,433 -3,-165 82,169 3,-174 m -856,144 3,-187 90,183 v -174 m -504,-295 c -71,80 7,255 41,127 61,132 103,-29 54,-107 m -262,418 c -52,-7 -68,-107 4,-178 45,11 55,165 -4,178 z m 783,40 c -52,-7 -83,-139 -11,-167 45,11 70,154 11,167 z m 294,-422 -1,175 m 110,3 c -52,-7 -71,-145 1,-173 45,11 58,160 -1,173 z m 44,179 54,-3 m 2,-90 c -91,73 -68,146 2,170 m -293,0 c -52,-7 -60,-142 12,-170 45,11 47,157 -12,170 z m -108,-180 -8,173 m -38,-180 90,5 m -185,-266 1,180 m -135,-186 71,178 m -33,-70 -88,53 56,-116 m -517,-81 -10,172 m -195,-181 -12,176 m 109,-168 55,176 m -23,-38 -69,42 47,-126 m 529,-9 c -15,35 -36,44 -53,58 29,32 48,40 58,67 m -59,-150 v 177 m 372,21 c -52,-7 -68,-138 4,-166 45,11 55,153 -4,166 z m -985,-525 v 27 m 2636,547 66,-1 m -82,26 50,-139 46,148 m -1525,269 70,174 m -1443,-319 7,-181 92,191 7,-180 m 630,-477 -69,146 m 107,1 c -24,-66 -9,-153 -76,-192 m -847,104 h 48 m -76,47 69,-194 45,198 m 1505,-5 54,4 m 2,-97 c -75,73 -68,146 2,170 m 43,-183 115,3 m -86,4 -5,186 m 63,-185 -2,187 m -1863,-198 c 73,-34 56,-105 -10,-88 l -1,197 m -164,145 c -2,-49 -123,-59 -123,-8 0,62 123,70 123,8 z m -55,-72 -10,171 m 1308,-382 -6,185 m -845,-148 c 75,-33 63,-112 0,-84 l -2,190 m 2172,-78 3,182 m -39,-191 89,5 m 90,3 c -131,84 7,307 55,106 66,195 153,-7 82,-76 m -1032,-60 -6,185 m -25,-189 h 70 m 278,189 c -52,-7 -68,-138 4,-166 45,11 55,153 -4,166 z m 808,45 1,-181 135,185 1,-185 m -3073,-147 -71,-6 -12,194 m 487,112 c -73,91 -68,141 7,169 m 549,-423 c -76,24 -68,159 -7,182 m -729,230 -25,-153 -57,147 m 374,-428 67,189 m -26,-50 -105,50 79,-129 m -502,17 81,4 m -14,-104 c -73,42 -75,183 0,193 m 931,-146 -10,199 m 1444,-122 c -84,92 -63,153 17,180 m -1699,-266 82,190 m -20,-57 -92,50 47,-126 m 1454,95 -47,108 m 84,1 -60,-195 m -693,-22 115,3 m -86,4 -7,188 m 65,-187 -6,182 m -1331,23 2,171 m -255,-189 40,58 62,-52 m -63,167 1,-102 m 1640,-72 c -51,-7 -68,-152 4,-180 45,11 55,167 -4,180 z m -299,-112 79,4 m -2,101 -3,-193 m -72,-4 -6,192 m -46,-148 c -15,35 -34,28 -51,42 29,32 48,40 58,67 m -52,-164 -7,197 m 1024,-150 3,195 m -1670,-170 c 85,-47 47,-119 -9,-114 l -6,204 c 33,4 107,-53 15,-90 z m -651,522 46,-1 m -60,60 62,-176 19,183 m 724,-141 127,6 m -86,4 -2,176 m 61,-175 -2,177 m -326,153 c 83,-4 49,-95 -9,-88 l 2,186 m 273,-103 c 80,-19 72,-82 -5,-70 l -5,172 m 1339,-623 -3,164 m -28,-166 h 67 m 98,11 c -85,71 -15,235 50,126 67,125 133,-48 70,-111 m -1820,153 -3,178 m -31,-184 78,4 m -407,-17 c -88,63 -29,272 39,137 45,125 95,-73 42,-136 m -478,166 v -184 l 102,193 8,-195 m 403,295 -81,1 -8,167 m 463,-20 -92,50 74,-193 49,191 m -338,-100 56,4 m 13,-103 c -113,42 -88,176 -17,189 m 522,-343 c 92,-19 62,-93 -9,-90 l 1,190 m -38,76 v 172 m 1153,-114 3,165 m -48,-186 87,5 m 99,176 c -51,-7 -46,-183 23,-182 52,3 49,153 -23,182 z m -1197,-215 -8,183 m -29,-184 79,1 m 281,191 c -51,-7 -64,-152 8,-180 45,11 51,167 -8,180 z m 1007,32 1,-181 125,187 2,-181 m -1214,-26 -75,64 65,106 m -71,-183 -3,178 m -1053,-502 -10,191 m 1829,220 -74,109 m 121,-9 -49,-158 m 767,-469 99,172 m -114,-7 130,-163 m -1169,41 c 70,-29 62,-99 -5,-93 l -7,174 m -566,229 c -34,-14 -31,-141 30,-172 44,11 29,159 -30,172 z m -597,-461 -8,170 m -37,-177 78,2 m 1988,274 -9,-169 119,175 5,-171 m -1394,200 c -76,31 -60,154 -2,169 m -100,65 -3,191" class="blackScript" id='GeraraRoyal' /&gt;</v>
      </c>
      <c r="B110" t="str">
        <f>IF(Main!B110&lt;&gt;0,"&lt;text "&amp;Main!L110&amp;" "&amp;Main!M110&amp;" id='geo"&amp;Main!K110&amp;"'&gt;"&amp;Main!B110&amp;"&lt;/text&gt;","")</f>
        <v>&lt;text   id='geoGeraraRoyal'&gt;(gloss)&lt;/text&gt;</v>
      </c>
      <c r="C110" t="str">
        <f>IF(Main!D110&lt;&gt;0,"&lt;text "&amp;Main!N110&amp;" "&amp;Main!O110&amp;" id='geo"&amp;Main!K110&amp;"'&gt;"&amp;Main!D110&amp;"&lt;/text&gt;","")</f>
        <v>&lt;text x='27916' y='18684' id='geoGeraraRoyal'&gt;Gerara, royal city of the Philistines and border of Canaanites to south, where Saltus Gerariticus is&lt;/text&gt;</v>
      </c>
      <c r="D110" t="str">
        <f>IF(Main!P110&lt;&gt;0,"&lt;use xlink:href='#spotlight' x='"&amp;Main!P110&amp;"' y='"&amp;Main!Q110&amp;"' id='"&amp;Main!K110&amp;"' /&gt;","")</f>
        <v>&lt;use xlink:href='#spotlight' x='27080' y='18850' id='GeraraRoyal' /&gt;</v>
      </c>
      <c r="F110" t="str">
        <f>"&lt;tr&gt;&lt;td&gt;"&amp;Main!A110&amp;"&lt;/td&gt;"</f>
        <v>&lt;tr&gt;&lt;td&gt;109&lt;/td&gt;</v>
      </c>
      <c r="G110" t="str">
        <f>"&lt;td&gt;&lt;a href='..\..\mm.svg#"&amp;Main!K110&amp;"'&gt;"&amp;Main!B110&amp;"&lt;/a&gt;&lt;/td&gt;"</f>
        <v>&lt;td&gt;&lt;a href='..\..\mm.svg#GeraraRoyal'&gt;(gloss)&lt;/a&gt;&lt;/td&gt;</v>
      </c>
      <c r="H110" t="str">
        <f>"&lt;td lang='gk'&gt;"&amp;Main!C110&amp;"&lt;/td&gt;"</f>
        <v>&lt;td lang='gk'&gt;Γεραρα, βασιλική ποτε πόλις τῶν Φυλιστιαίων καὶ ὅριον τῶν Χαναναίων τὸ πρὸς νότον ἔνθα τὸ Γεραριτικὸν &lt;span class='lcm'&gt;σ&lt;/span&gt;άλτον&lt;/td&gt;</v>
      </c>
      <c r="I110" t="str">
        <f>"&lt;td&gt;"&amp;Main!D110&amp;"&lt;/td&gt;"</f>
        <v>&lt;td&gt;Gerara, royal city of the Philistines and border of Canaanites to south, where Saltus Gerariticus is&lt;/td&gt;</v>
      </c>
      <c r="J110" t="str">
        <f>"&lt;td align='right'&gt;"&amp;Main!E110&amp;"&lt;/td&gt;"</f>
        <v>&lt;td align='right'&gt;108&lt;/td&gt;</v>
      </c>
      <c r="K110" t="str">
        <f>"&lt;td align='right'&gt;"&amp;Main!F110&amp;"&lt;/td&gt;"</f>
        <v>&lt;td align='right'&gt;101a&lt;/td&gt;</v>
      </c>
      <c r="L110" t="str">
        <f>"&lt;td align='right'&gt;"&amp;Main!G110&amp;"&lt;/td&gt;"</f>
        <v>&lt;td align='right'&gt;107a&lt;/td&gt;</v>
      </c>
      <c r="M110" t="str">
        <f>"&lt;td align='right'&gt;"&amp;Main!H110&amp;"&lt;/td&gt;"</f>
        <v>&lt;td align='right'&gt;102&lt;/td&gt;</v>
      </c>
      <c r="N110" t="str">
        <f>"&lt;td&gt;"&amp;Main!I110&amp;"&lt;/td&gt;&lt;/tr&gt;"</f>
        <v>&lt;td&gt;&lt;/td&gt;&lt;/tr&gt;</v>
      </c>
    </row>
    <row r="111" spans="1:14">
      <c r="A111" t="str">
        <f>"&lt;path "&amp;Main!R111&amp;" "&amp;Main!S111&amp;" id='"&amp;Main!K111&amp;"' /&gt;"</f>
        <v>&lt;path d="m 30151,18106 v 3 m 1087,90 -15,105 m -89,-30 -65,21 33,-102 54,112 m -294,80 67,127 m -28,-33 -82,26 55,-84 m -371,-174 c -52,-7 -72,-101 1,-126 46,10 59,114 -1,126 z m 44,170 98,7 m 3,59 5,-120 m -102,-2 -4,119 m 257,-258 73,5 m -3,67 14,-126 m -74,-7 -26,117 m 246,-105 c -15,35 -59,57 -59,57 0,0 38,29 48,56 m -65,-116 -11,133 m -212,-159 -1,8 m -368,102 c -50,-9 -57,-109 8,-135 57,10 50,122 -8,135 z m -36,-64 67,1 m -229,148 -5,128 m 561,-20 c 86,0 100,-100 -1,-93 l -3,136 m -480,-81 h 34 m 8,-60 c -61,22 -65,98 5,122 m 119,9 c -65,-8 -88,-113 4,-141 57,10 71,128 -4,141 z m -46,-65 120,-3 m -282,-244 41,6 m 5,-67 c -53,8 -77,103 -5,127 m -152,-133 -2,130 m -54,-136 v 6 m 590,111 c 109,8 67,-108 -8,-88 l -7,145" class="blackScript" id='Jattir' /&gt;</v>
      </c>
      <c r="B111" t="str">
        <f>IF(Main!B111&lt;&gt;0,"&lt;text "&amp;Main!L111&amp;" "&amp;Main!M111&amp;" id='geo"&amp;Main!K111&amp;"'&gt;"&amp;Main!B111&amp;"&lt;/text&gt;","")</f>
        <v>&lt;text x='29839' y='18368' id='geoJattir'&gt;Jattir&lt;/text&gt;</v>
      </c>
      <c r="C111" t="str">
        <f>IF(Main!D111&lt;&gt;0,"&lt;text "&amp;Main!N111&amp;" "&amp;Main!O111&amp;" id='geo"&amp;Main!K111&amp;"'&gt;"&amp;Main!D111&amp;"&lt;/text&gt;","")</f>
        <v>&lt;text x='25214' y='18705' id='geoJattir'&gt;Iethor, also called Iethera&lt;/text&gt;</v>
      </c>
      <c r="D111" t="str">
        <f>IF(Main!P111&lt;&gt;0,"&lt;use xlink:href='#spotlight' x='"&amp;Main!P111&amp;"' y='"&amp;Main!Q111&amp;"' id='"&amp;Main!K111&amp;"' /&gt;","")</f>
        <v>&lt;use xlink:href='#spotlight' x='30186' y='18593' id='Jattir' /&gt;</v>
      </c>
      <c r="F111" t="str">
        <f>"&lt;tr&gt;&lt;td&gt;"&amp;Main!A111&amp;"&lt;/td&gt;"</f>
        <v>&lt;tr&gt;&lt;td&gt;110&lt;/td&gt;</v>
      </c>
      <c r="G111" t="str">
        <f>"&lt;td&gt;&lt;a href='..\..\mm.svg#"&amp;Main!K111&amp;"'&gt;"&amp;Main!B111&amp;"&lt;/a&gt;&lt;/td&gt;"</f>
        <v>&lt;td&gt;&lt;a href='..\..\mm.svg#Jattir'&gt;Jattir&lt;/a&gt;&lt;/td&gt;</v>
      </c>
      <c r="H111" t="str">
        <f>"&lt;td lang='gk'&gt;"&amp;Main!C111&amp;"&lt;/td&gt;"</f>
        <v>&lt;td lang='gk'&gt;Ιεθορ, ἡ καὶ Ιεθηρα&lt;/td&gt;</v>
      </c>
      <c r="I111" t="str">
        <f>"&lt;td&gt;"&amp;Main!D111&amp;"&lt;/td&gt;"</f>
        <v>&lt;td&gt;Iethor, also called Iethera&lt;/td&gt;</v>
      </c>
      <c r="J111" t="str">
        <f>"&lt;td align='right'&gt;"&amp;Main!E111&amp;"&lt;/td&gt;"</f>
        <v>&lt;td align='right'&gt;109&lt;/td&gt;</v>
      </c>
      <c r="K111" t="str">
        <f>"&lt;td align='right'&gt;"&amp;Main!F111&amp;"&lt;/td&gt;"</f>
        <v>&lt;td align='right'&gt;102&lt;/td&gt;</v>
      </c>
      <c r="L111" t="str">
        <f>"&lt;td align='right'&gt;"&amp;Main!G111&amp;"&lt;/td&gt;"</f>
        <v>&lt;td align='right'&gt;108&lt;/td&gt;</v>
      </c>
      <c r="M111" t="str">
        <f>"&lt;td align='right'&gt;"&amp;Main!H111&amp;"&lt;/td&gt;"</f>
        <v>&lt;td align='right'&gt;103&lt;/td&gt;</v>
      </c>
      <c r="N111" t="str">
        <f>"&lt;td&gt;"&amp;Main!I111&amp;"&lt;/td&gt;&lt;/tr&gt;"</f>
        <v>&lt;td&gt;&lt;/td&gt;&lt;/tr&gt;</v>
      </c>
    </row>
    <row r="112" spans="1:14">
      <c r="A112" t="str">
        <f>"&lt;path "&amp;Main!R112&amp;" "&amp;Main!S112&amp;" id='"&amp;Main!K112&amp;"' /&gt;"</f>
        <v>&lt;path d="m 32371,18225 v 24 m 7,-84 -4,13 m -851,25 h 61 m 6,-77 c -99,16 -82,127 -14,163 m 188,14 -58,-180 -52,169 m 219,32 c -65,-7 -53,-143 10,-172 57,11 65,159 -10,172 z m 436,-23 -87,37 65,-172 61,183 m -174,-175 c -122,16 -106,144 -3,175 m -202,-199 46,83 49,-60 m -45,155 1,-98 m 560,-52 4,104 m -111,-94 -74,149 126,-14 z" class="blackScript" id='Elusa' /&gt;</v>
      </c>
      <c r="B112" t="str">
        <f>IF(Main!B112&lt;&gt;0,"&lt;text "&amp;Main!L112&amp;" "&amp;Main!M112&amp;" id='geo"&amp;Main!K112&amp;"'&gt;"&amp;Main!B112&amp;"&lt;/text&gt;","")</f>
        <v>&lt;text x='32194' y='18598' id='geoElusa'&gt;Elusa&lt;/text&gt;</v>
      </c>
      <c r="C112" t="str">
        <f>IF(Main!D112&lt;&gt;0,"&lt;text "&amp;Main!N112&amp;" "&amp;Main!O112&amp;" id='geo"&amp;Main!K112&amp;"'&gt;"&amp;Main!D112&amp;"&lt;/text&gt;","")</f>
        <v/>
      </c>
      <c r="D112" t="str">
        <f>IF(Main!P112&lt;&gt;0,"&lt;use xlink:href='#spotlight' x='"&amp;Main!P112&amp;"' y='"&amp;Main!Q112&amp;"' id='"&amp;Main!K112&amp;"' /&gt;","")</f>
        <v>&lt;use xlink:href='#spotlight' x='31559' y='18413' id='Elusa' /&gt;</v>
      </c>
      <c r="F112" t="str">
        <f>"&lt;tr&gt;&lt;td&gt;"&amp;Main!A112&amp;"&lt;/td&gt;"</f>
        <v>&lt;tr&gt;&lt;td&gt;111&lt;/td&gt;</v>
      </c>
      <c r="G112" t="str">
        <f>"&lt;td&gt;&lt;a href='..\..\mm.svg#"&amp;Main!K112&amp;"'&gt;"&amp;Main!B112&amp;"&lt;/a&gt;&lt;/td&gt;"</f>
        <v>&lt;td&gt;&lt;a href='..\..\mm.svg#Elusa'&gt;Elusa&lt;/a&gt;&lt;/td&gt;</v>
      </c>
      <c r="H112" t="str">
        <f>"&lt;td lang='gk'&gt;"&amp;Main!C112&amp;"&lt;/td&gt;"</f>
        <v>&lt;td lang='gk'&gt;Ἔλουσα&lt;/td&gt;</v>
      </c>
      <c r="I112" t="str">
        <f>"&lt;td&gt;"&amp;Main!D112&amp;"&lt;/td&gt;"</f>
        <v>&lt;td&gt;&lt;/td&gt;</v>
      </c>
      <c r="J112" t="str">
        <f>"&lt;td align='right'&gt;"&amp;Main!E112&amp;"&lt;/td&gt;"</f>
        <v>&lt;td align='right'&gt;110&lt;/td&gt;</v>
      </c>
      <c r="K112" t="str">
        <f>"&lt;td align='right'&gt;"&amp;Main!F112&amp;"&lt;/td&gt;"</f>
        <v>&lt;td align='right'&gt;103&lt;/td&gt;</v>
      </c>
      <c r="L112" t="str">
        <f>"&lt;td align='right'&gt;"&amp;Main!G112&amp;"&lt;/td&gt;"</f>
        <v>&lt;td align='right'&gt;109&lt;/td&gt;</v>
      </c>
      <c r="M112" t="str">
        <f>"&lt;td align='right'&gt;"&amp;Main!H112&amp;"&lt;/td&gt;"</f>
        <v>&lt;td align='right'&gt;104&lt;/td&gt;</v>
      </c>
      <c r="N112" t="str">
        <f>"&lt;td&gt;"&amp;Main!I112&amp;"&lt;/td&gt;&lt;/tr&gt;"</f>
        <v>&lt;td&gt;&lt;/td&gt;&lt;/tr&gt;</v>
      </c>
    </row>
    <row r="113" spans="1:14">
      <c r="A113" t="str">
        <f>"&lt;path "&amp;Main!R113&amp;" "&amp;Main!S113&amp;" id='"&amp;Main!K113&amp;"' /&gt;"</f>
        <v>&lt;path d="m 32283,19010 c -87,13 -62,154 -7,138 m -106,-147 -2,143 m -111,-155 -4,165 m -41,-172 89,5 m -294,-2 c -85,71 2,201 66,91 32,114 120,-29 72,-87 m -226,58 c -5,-75 -137,-68 -134,1 1,62 134,61 134,-1 z m -56,-101 -2,187" class="blackScript" id='Photis' /&gt;</v>
      </c>
      <c r="B113" t="str">
        <f>IF(Main!B113&lt;&gt;0,"&lt;text "&amp;Main!L113&amp;" "&amp;Main!M113&amp;" id='geo"&amp;Main!K113&amp;"'&gt;"&amp;Main!B113&amp;"&lt;/text&gt;","")</f>
        <v>&lt;text x='31742' y='18986' id='geoPhotis'&gt;Photis&lt;/text&gt;</v>
      </c>
      <c r="C113" t="str">
        <f>IF(Main!D113&lt;&gt;0,"&lt;text "&amp;Main!N113&amp;" "&amp;Main!O113&amp;" id='geo"&amp;Main!K113&amp;"'&gt;"&amp;Main!D113&amp;"&lt;/text&gt;","")</f>
        <v/>
      </c>
      <c r="D113" t="str">
        <f>IF(Main!P113&lt;&gt;0,"&lt;use xlink:href='#spotlight' x='"&amp;Main!P113&amp;"' y='"&amp;Main!Q113&amp;"' id='"&amp;Main!K113&amp;"' /&gt;","")</f>
        <v>&lt;use xlink:href='#spotlight' x='31498' y='19018' id='Photis' /&gt;</v>
      </c>
      <c r="F113" t="str">
        <f>"&lt;tr&gt;&lt;td&gt;"&amp;Main!A113&amp;"&lt;/td&gt;"</f>
        <v>&lt;tr&gt;&lt;td&gt;112&lt;/td&gt;</v>
      </c>
      <c r="G113" t="str">
        <f>"&lt;td&gt;&lt;a href='..\..\mm.svg#"&amp;Main!K113&amp;"'&gt;"&amp;Main!B113&amp;"&lt;/a&gt;&lt;/td&gt;"</f>
        <v>&lt;td&gt;&lt;a href='..\..\mm.svg#Photis'&gt;Photis&lt;/a&gt;&lt;/td&gt;</v>
      </c>
      <c r="H113" t="str">
        <f>"&lt;td lang='gk'&gt;"&amp;Main!C113&amp;"&lt;/td&gt;"</f>
        <v>&lt;td lang='gk'&gt;Φωτις&lt;/td&gt;</v>
      </c>
      <c r="I113" t="str">
        <f>"&lt;td&gt;"&amp;Main!D113&amp;"&lt;/td&gt;"</f>
        <v>&lt;td&gt;&lt;/td&gt;</v>
      </c>
      <c r="J113" t="str">
        <f>"&lt;td align='right'&gt;"&amp;Main!E113&amp;"&lt;/td&gt;"</f>
        <v>&lt;td align='right'&gt;111&lt;/td&gt;</v>
      </c>
      <c r="K113" t="str">
        <f>"&lt;td align='right'&gt;"&amp;Main!F113&amp;"&lt;/td&gt;"</f>
        <v>&lt;td align='right'&gt;104&lt;/td&gt;</v>
      </c>
      <c r="L113" t="str">
        <f>"&lt;td align='right'&gt;"&amp;Main!G113&amp;"&lt;/td&gt;"</f>
        <v>&lt;td align='right'&gt;110&lt;/td&gt;</v>
      </c>
      <c r="M113" t="str">
        <f>"&lt;td align='right'&gt;"&amp;Main!H113&amp;"&lt;/td&gt;"</f>
        <v>&lt;td align='right'&gt;105&lt;/td&gt;</v>
      </c>
      <c r="N113" t="str">
        <f>"&lt;td&gt;"&amp;Main!I113&amp;"&lt;/td&gt;&lt;/tr&gt;"</f>
        <v>&lt;td&gt;&lt;/td&gt;&lt;/tr&gt;</v>
      </c>
    </row>
    <row r="114" spans="1:14">
      <c r="A114" t="str">
        <f>"&lt;path "&amp;Main!R114&amp;" "&amp;Main!S114&amp;" id='"&amp;Main!K114&amp;"' /&gt;"</f>
        <v>&lt;path d="m 31680,19719 -100,8 32,-138 89,164 m -406,-15 95,-140 93,140 z m -170,-81 c 108,1 78,-110 -12,-90 v 179 m -170,10 c -51,-7 -68,-139 4,-167 45,11 55,154 -4,167 z" class="blackScript" id='Orda' /&gt;</v>
      </c>
      <c r="B114" t="str">
        <f>IF(Main!B114&lt;&gt;0,"&lt;text "&amp;Main!L114&amp;" "&amp;Main!M114&amp;" id='geo"&amp;Main!K114&amp;"'&gt;"&amp;Main!B114&amp;"&lt;/text&gt;","")</f>
        <v>&lt;text x='30777' y='19612' id='geoOrda'&gt;Orda&lt;/text&gt;</v>
      </c>
      <c r="C114" t="str">
        <f>IF(Main!D114&lt;&gt;0,"&lt;text "&amp;Main!N114&amp;" "&amp;Main!O114&amp;" id='geo"&amp;Main!K114&amp;"'&gt;"&amp;Main!D114&amp;"&lt;/text&gt;","")</f>
        <v/>
      </c>
      <c r="D114" t="str">
        <f>IF(Main!P114&lt;&gt;0,"&lt;use xlink:href='#spotlight' x='"&amp;Main!P114&amp;"' y='"&amp;Main!Q114&amp;"' id='"&amp;Main!K114&amp;"' /&gt;","")</f>
        <v>&lt;use xlink:href='#spotlight' x='31043' y='19808' id='Orda' /&gt;</v>
      </c>
      <c r="F114" t="str">
        <f>"&lt;tr&gt;&lt;td&gt;"&amp;Main!A114&amp;"&lt;/td&gt;"</f>
        <v>&lt;tr&gt;&lt;td&gt;113&lt;/td&gt;</v>
      </c>
      <c r="G114" t="str">
        <f>"&lt;td&gt;&lt;a href='..\..\mm.svg#"&amp;Main!K114&amp;"'&gt;"&amp;Main!B114&amp;"&lt;/a&gt;&lt;/td&gt;"</f>
        <v>&lt;td&gt;&lt;a href='..\..\mm.svg#Orda'&gt;Orda&lt;/a&gt;&lt;/td&gt;</v>
      </c>
      <c r="H114" t="str">
        <f>"&lt;td lang='gk'&gt;"&amp;Main!C114&amp;"&lt;/td&gt;"</f>
        <v>&lt;td lang='gk'&gt;Ορδα&lt;/td&gt;</v>
      </c>
      <c r="I114" t="str">
        <f>"&lt;td&gt;"&amp;Main!D114&amp;"&lt;/td&gt;"</f>
        <v>&lt;td&gt;&lt;/td&gt;</v>
      </c>
      <c r="J114" t="str">
        <f>"&lt;td align='right'&gt;"&amp;Main!E114&amp;"&lt;/td&gt;"</f>
        <v>&lt;td align='right'&gt;112&lt;/td&gt;</v>
      </c>
      <c r="K114" t="str">
        <f>"&lt;td align='right'&gt;"&amp;Main!F114&amp;"&lt;/td&gt;"</f>
        <v>&lt;td align='right'&gt;105&lt;/td&gt;</v>
      </c>
      <c r="L114" t="str">
        <f>"&lt;td align='right'&gt;"&amp;Main!G114&amp;"&lt;/td&gt;"</f>
        <v>&lt;td align='right'&gt;111&lt;/td&gt;</v>
      </c>
      <c r="M114" t="str">
        <f>"&lt;td align='right'&gt;"&amp;Main!H114&amp;"&lt;/td&gt;"</f>
        <v>&lt;td align='right'&gt;106&lt;/td&gt;</v>
      </c>
      <c r="N114" t="str">
        <f>"&lt;td&gt;"&amp;Main!I114&amp;"&lt;/td&gt;&lt;/tr&gt;"</f>
        <v>&lt;td&gt;&lt;/td&gt;&lt;/tr&gt;</v>
      </c>
    </row>
    <row r="115" spans="1:14">
      <c r="A115" t="str">
        <f>"&lt;path "&amp;Main!R115&amp;" "&amp;Main!S115&amp;" id='"&amp;Main!K115&amp;"' /&gt;"</f>
        <v>&lt;path d="m 32156,20255 c -87,150 -85,267 94,318 m -661,-184 c 6,0 158,1 158,1 m 7,-159 c -255,-44 -280,340 -15,304 m -550,-8 12,-299 -174,154 -132,-178 -15,305 m -535,-321 103,110 115,-107 m -121,295 4,-174 m -427,-157 c -200,-32 -211,232 -42,282 m -456,-312 c -204,26 -196,240 -27,290 m -904,-138 c 143,-53 67,-146 -49,-129 l -5,246 m -441,-140 191,9 m -9,151 18,-280 m -236,-2 -11,272 m -219,-26 -87,-235 -143,239 m -152,-256 -168,99 129,154 m -158,-282 v 277 m 2170,-515 16,38 m -408,512 c -108,-14 -140,-206 14,-253 96,20 108,230 -14,253 z" class="redScriptBig" id='Simeons' /&gt;</v>
      </c>
      <c r="B115" t="str">
        <f>IF(Main!B115&lt;&gt;0,"&lt;text "&amp;Main!L115&amp;" "&amp;Main!M115&amp;" id='geo"&amp;Main!K115&amp;"'&gt;"&amp;Main!B115&amp;"&lt;/text&gt;","")</f>
        <v>&lt;text x='27899' y='20008' id='geoSimeons'&gt;(region)&lt;/text&gt;</v>
      </c>
      <c r="C115" t="str">
        <f>IF(Main!D115&lt;&gt;0,"&lt;text "&amp;Main!N115&amp;" "&amp;Main!O115&amp;" id='geo"&amp;Main!K115&amp;"'&gt;"&amp;Main!D115&amp;"&lt;/text&gt;","")</f>
        <v>&lt;text x='24368' y='20346' id='geoSimeons'&gt;Simeon's Allotment&lt;/text&gt;</v>
      </c>
      <c r="D115" t="str">
        <f>IF(Main!P115&lt;&gt;0,"&lt;use xlink:href='#spotlight' x='"&amp;Main!P115&amp;"' y='"&amp;Main!Q115&amp;"' id='"&amp;Main!K115&amp;"' /&gt;","")</f>
        <v/>
      </c>
      <c r="F115" t="str">
        <f>"&lt;tr&gt;&lt;td&gt;"&amp;Main!A115&amp;"&lt;/td&gt;"</f>
        <v>&lt;tr&gt;&lt;td&gt;114&lt;/td&gt;</v>
      </c>
      <c r="G115" t="str">
        <f>"&lt;td&gt;&lt;a href='..\..\mm.svg#"&amp;Main!K115&amp;"'&gt;"&amp;Main!B115&amp;"&lt;/a&gt;&lt;/td&gt;"</f>
        <v>&lt;td&gt;&lt;a href='..\..\mm.svg#Simeons'&gt;(region)&lt;/a&gt;&lt;/td&gt;</v>
      </c>
      <c r="H115" t="str">
        <f>"&lt;td lang='gk'&gt;"&amp;Main!C115&amp;"&lt;/td&gt;"</f>
        <v>&lt;td lang='gk'&gt;Κλῆρος Συμεώ&lt;span class='lcm'&gt;ν&lt;/span&gt;&lt;/td&gt;</v>
      </c>
      <c r="I115" t="str">
        <f>"&lt;td&gt;"&amp;Main!D115&amp;"&lt;/td&gt;"</f>
        <v>&lt;td&gt;Simeon's Allotment&lt;/td&gt;</v>
      </c>
      <c r="J115" t="str">
        <f>"&lt;td align='right'&gt;"&amp;Main!E115&amp;"&lt;/td&gt;"</f>
        <v>&lt;td align='right'&gt;113&lt;/td&gt;</v>
      </c>
      <c r="K115" t="str">
        <f>"&lt;td align='right'&gt;"&amp;Main!F115&amp;"&lt;/td&gt;"</f>
        <v>&lt;td align='right'&gt;106&lt;/td&gt;</v>
      </c>
      <c r="L115" t="str">
        <f>"&lt;td align='right'&gt;"&amp;Main!G115&amp;"&lt;/td&gt;"</f>
        <v>&lt;td align='right'&gt;112&lt;/td&gt;</v>
      </c>
      <c r="M115" t="str">
        <f>"&lt;td align='right'&gt;"&amp;Main!H115&amp;"&lt;/td&gt;"</f>
        <v>&lt;td align='right'&gt;107&lt;/td&gt;</v>
      </c>
      <c r="N115" t="str">
        <f>"&lt;td&gt;"&amp;Main!I115&amp;"&lt;/td&gt;&lt;/tr&gt;"</f>
        <v>&lt;td&gt;&lt;/td&gt;&lt;/tr&gt;</v>
      </c>
    </row>
    <row r="116" spans="1:14">
      <c r="A116" t="str">
        <f>"&lt;path "&amp;Main!R116&amp;" "&amp;Main!S116&amp;" id='"&amp;Main!K116&amp;"' /&gt;"</f>
        <v>&lt;path d="m 27689,20646 -66,36 46,-116 54,118 m -422,-126 c -99,82 43,198 47,83 41,130 108,-7 57,-74 m 151,-9 -60,-4 -1,151" class="blackScript" id='Oga' /&gt;</v>
      </c>
      <c r="B116" t="str">
        <f>IF(Main!B116&lt;&gt;0,"&lt;text "&amp;Main!L116&amp;" "&amp;Main!M116&amp;" id='geo"&amp;Main!K116&amp;"'&gt;"&amp;Main!B116&amp;"&lt;/text&gt;","")</f>
        <v>&lt;text x='27147' y='20457' id='geoOga'&gt;Oga&lt;/text&gt;</v>
      </c>
      <c r="C116" t="str">
        <f>IF(Main!D116&lt;&gt;0,"&lt;text "&amp;Main!N116&amp;" "&amp;Main!O116&amp;" id='geo"&amp;Main!K116&amp;"'&gt;"&amp;Main!D116&amp;"&lt;/text&gt;","")</f>
        <v/>
      </c>
      <c r="D116" t="str">
        <f>IF(Main!P116&lt;&gt;0,"&lt;use xlink:href='#spotlight' x='"&amp;Main!P116&amp;"' y='"&amp;Main!Q116&amp;"' id='"&amp;Main!K116&amp;"' /&gt;","")</f>
        <v>&lt;use xlink:href='#spotlight' x='27301' y='20803' id='Oga' /&gt;</v>
      </c>
      <c r="F116" t="str">
        <f>"&lt;tr&gt;&lt;td&gt;"&amp;Main!A116&amp;"&lt;/td&gt;"</f>
        <v>&lt;tr&gt;&lt;td&gt;115&lt;/td&gt;</v>
      </c>
      <c r="G116" t="str">
        <f>"&lt;td&gt;&lt;a href='..\..\mm.svg#"&amp;Main!K116&amp;"'&gt;"&amp;Main!B116&amp;"&lt;/a&gt;&lt;/td&gt;"</f>
        <v>&lt;td&gt;&lt;a href='..\..\mm.svg#Oga'&gt;Oga&lt;/a&gt;&lt;/td&gt;</v>
      </c>
      <c r="H116" t="str">
        <f>"&lt;td lang='gk'&gt;"&amp;Main!C116&amp;"&lt;/td&gt;"</f>
        <v>&lt;td lang='gk'&gt;Ωγα&lt;/td&gt;</v>
      </c>
      <c r="I116" t="str">
        <f>"&lt;td&gt;"&amp;Main!D116&amp;"&lt;/td&gt;"</f>
        <v>&lt;td&gt;&lt;/td&gt;</v>
      </c>
      <c r="J116" t="str">
        <f>"&lt;td align='right'&gt;"&amp;Main!E116&amp;"&lt;/td&gt;"</f>
        <v>&lt;td align='right'&gt;114&lt;/td&gt;</v>
      </c>
      <c r="K116" t="str">
        <f>"&lt;td align='right'&gt;"&amp;Main!F116&amp;"&lt;/td&gt;"</f>
        <v>&lt;td align='right'&gt;107&lt;/td&gt;</v>
      </c>
      <c r="L116" t="str">
        <f>"&lt;td align='right'&gt;"&amp;Main!G116&amp;"&lt;/td&gt;"</f>
        <v>&lt;td align='right'&gt;113&lt;/td&gt;</v>
      </c>
      <c r="M116" t="str">
        <f>"&lt;td align='right'&gt;"&amp;Main!H116&amp;"&lt;/td&gt;"</f>
        <v>&lt;td align='right'&gt;108&lt;/td&gt;</v>
      </c>
      <c r="N116" t="str">
        <f>"&lt;td&gt;"&amp;Main!I116&amp;"&lt;/td&gt;&lt;/tr&gt;"</f>
        <v>&lt;td&gt;&lt;/td&gt;&lt;/tr&gt;</v>
      </c>
    </row>
    <row r="117" spans="1:14">
      <c r="A117" t="str">
        <f>"&lt;path "&amp;Main!R117&amp;" "&amp;Main!S117&amp;" id='"&amp;Main!K117&amp;"' /&gt;"</f>
        <v>&lt;path d="m 27781,21260 53,-2 m 6,-61 c -65,7 -90,127 10,147 m 142,-42 -92,50 44,-162 79,160 m -302,-16 -48,-158 -66,164 m -92,-56 -84,27 56,-130 48,142" class="blackScript" id='Asalea' /&gt;</v>
      </c>
      <c r="B117" t="str">
        <f>IF(Main!B117&lt;&gt;0,"&lt;text "&amp;Main!L117&amp;" "&amp;Main!M117&amp;" id='geo"&amp;Main!K117&amp;"'&gt;"&amp;Main!B117&amp;"&lt;/text&gt;","")</f>
        <v>&lt;text x='26574' y='21216' id='geoAsalea'&gt;Asalea&lt;/text&gt;</v>
      </c>
      <c r="C117" t="str">
        <f>IF(Main!D117&lt;&gt;0,"&lt;text "&amp;Main!N117&amp;" "&amp;Main!O117&amp;" id='geo"&amp;Main!K117&amp;"'&gt;"&amp;Main!D117&amp;"&lt;/text&gt;","")</f>
        <v/>
      </c>
      <c r="D117" t="str">
        <f>IF(Main!P117&lt;&gt;0,"&lt;use xlink:href='#spotlight' x='"&amp;Main!P117&amp;"' y='"&amp;Main!Q117&amp;"' id='"&amp;Main!K117&amp;"' /&gt;","")</f>
        <v>&lt;use xlink:href='#spotlight' x='27327' y='21442' id='Asalea' /&gt;</v>
      </c>
      <c r="F117" t="str">
        <f>"&lt;tr&gt;&lt;td&gt;"&amp;Main!A117&amp;"&lt;/td&gt;"</f>
        <v>&lt;tr&gt;&lt;td&gt;116&lt;/td&gt;</v>
      </c>
      <c r="G117" t="str">
        <f>"&lt;td&gt;&lt;a href='..\..\mm.svg#"&amp;Main!K117&amp;"'&gt;"&amp;Main!B117&amp;"&lt;/a&gt;&lt;/td&gt;"</f>
        <v>&lt;td&gt;&lt;a href='..\..\mm.svg#Asalea'&gt;Asalea&lt;/a&gt;&lt;/td&gt;</v>
      </c>
      <c r="H117" t="str">
        <f>"&lt;td lang='gk'&gt;"&amp;Main!C117&amp;"&lt;/td&gt;"</f>
        <v>&lt;td lang='gk'&gt;&lt;span class='lcm'&gt;Ασ&lt;/span&gt;αλεα&lt;/td&gt;</v>
      </c>
      <c r="I117" t="str">
        <f>"&lt;td&gt;"&amp;Main!D117&amp;"&lt;/td&gt;"</f>
        <v>&lt;td&gt;&lt;/td&gt;</v>
      </c>
      <c r="J117" t="str">
        <f>"&lt;td align='right'&gt;"&amp;Main!E117&amp;"&lt;/td&gt;"</f>
        <v>&lt;td align='right'&gt;115&lt;/td&gt;</v>
      </c>
      <c r="K117" t="str">
        <f>"&lt;td align='right'&gt;"&amp;Main!F117&amp;"&lt;/td&gt;"</f>
        <v>&lt;td align='right'&gt;108&lt;/td&gt;</v>
      </c>
      <c r="L117" t="str">
        <f>"&lt;td align='right'&gt;"&amp;Main!G117&amp;"&lt;/td&gt;"</f>
        <v>&lt;td align='right'&gt;114&lt;/td&gt;</v>
      </c>
      <c r="M117" t="str">
        <f>"&lt;td align='right'&gt;"&amp;Main!H117&amp;"&lt;/td&gt;"</f>
        <v>&lt;td align='right'&gt;109&lt;/td&gt;</v>
      </c>
      <c r="N117" t="str">
        <f>"&lt;td&gt;"&amp;Main!I117&amp;"&lt;/td&gt;&lt;/tr&gt;"</f>
        <v>&lt;td&gt;&lt;/td&gt;&lt;/tr&gt;</v>
      </c>
    </row>
    <row r="118" spans="1:14">
      <c r="A118" t="str">
        <f>"&lt;path "&amp;Main!R118&amp;" "&amp;Main!S118&amp;" id='"&amp;Main!K118&amp;"' /&gt;"</f>
        <v>&lt;path d="m 27546,21902 -2,136 m 88,-8 1,-133 109,133 v -120" class="blackScript" id='on' /&gt;</v>
      </c>
      <c r="B118" t="str">
        <f>IF(Main!B118&lt;&gt;0,"&lt;text "&amp;Main!L118&amp;" "&amp;Main!M118&amp;" id='geo"&amp;Main!K118&amp;"'&gt;"&amp;Main!B118&amp;"&lt;/text&gt;","")</f>
        <v>&lt;text x='26801' y='22113' id='geoon'&gt;(unidentified)&lt;/text&gt;</v>
      </c>
      <c r="C118" t="str">
        <f>IF(Main!D118&lt;&gt;0,"&lt;text "&amp;Main!N118&amp;" "&amp;Main!O118&amp;" id='geo"&amp;Main!K118&amp;"'&gt;"&amp;Main!D118&amp;"&lt;/text&gt;","")</f>
        <v>&lt;text x='26801' y='22113' id='geoon'&gt;-on (Anthedon?)&lt;/text&gt;</v>
      </c>
      <c r="D118" t="str">
        <f>IF(Main!P118&lt;&gt;0,"&lt;use xlink:href='#spotlight' x='"&amp;Main!P118&amp;"' y='"&amp;Main!Q118&amp;"' id='"&amp;Main!K118&amp;"' /&gt;","")</f>
        <v>&lt;use xlink:href='#spotlight' x='26810' y='21955' id='on' /&gt;</v>
      </c>
      <c r="F118" t="str">
        <f>"&lt;tr&gt;&lt;td&gt;"&amp;Main!A118&amp;"&lt;/td&gt;"</f>
        <v>&lt;tr&gt;&lt;td&gt;117&lt;/td&gt;</v>
      </c>
      <c r="G118" t="str">
        <f>"&lt;td&gt;&lt;a href='..\..\mm.svg#"&amp;Main!K118&amp;"'&gt;"&amp;Main!B118&amp;"&lt;/a&gt;&lt;/td&gt;"</f>
        <v>&lt;td&gt;&lt;a href='..\..\mm.svg#on'&gt;(unidentified)&lt;/a&gt;&lt;/td&gt;</v>
      </c>
      <c r="H118" t="str">
        <f>"&lt;td lang='gk'&gt;"&amp;Main!C118&amp;"&lt;/td&gt;"</f>
        <v>&lt;td lang='gk'&gt;&lt;span class='lcm'&gt;———&lt;/span&gt;ΩΝ&lt;/td&gt;</v>
      </c>
      <c r="I118" t="str">
        <f>"&lt;td&gt;"&amp;Main!D118&amp;"&lt;/td&gt;"</f>
        <v>&lt;td&gt;-on (Anthedon?)&lt;/td&gt;</v>
      </c>
      <c r="J118" t="str">
        <f>"&lt;td align='right'&gt;"&amp;Main!E118&amp;"&lt;/td&gt;"</f>
        <v>&lt;td align='right'&gt;116&lt;/td&gt;</v>
      </c>
      <c r="K118" t="str">
        <f>"&lt;td align='right'&gt;"&amp;Main!F118&amp;"&lt;/td&gt;"</f>
        <v>&lt;td align='right'&gt;108,1&lt;/td&gt;</v>
      </c>
      <c r="L118" t="str">
        <f>"&lt;td align='right'&gt;"&amp;Main!G118&amp;"&lt;/td&gt;"</f>
        <v>&lt;td align='right'&gt;115&lt;/td&gt;</v>
      </c>
      <c r="M118" t="str">
        <f>"&lt;td align='right'&gt;"&amp;Main!H118&amp;"&lt;/td&gt;"</f>
        <v>&lt;td align='right'&gt;110&lt;/td&gt;</v>
      </c>
      <c r="N118" t="str">
        <f>"&lt;td&gt;"&amp;Main!I118&amp;"&lt;/td&gt;&lt;/tr&gt;"</f>
        <v>&lt;td&gt;&lt;/td&gt;&lt;/tr&gt;</v>
      </c>
    </row>
    <row r="119" spans="1:14">
      <c r="A119" t="str">
        <f>"&lt;path "&amp;Main!R119&amp;" "&amp;Main!S119&amp;" id='"&amp;Main!K119&amp;"' /&gt;"</f>
        <v>&lt;path d="m 29034,20782 52,-168 59,170 m -474,-161 c -84,71 -3,283 57,133 73,137 104,-41 37,-113 m -180,-28 c -96,16 -90,121 -9,152 m 278,-41 c 85,-47 69,-122 -10,-120 l 9,216 c 76,10 118,-59 1,-96 z m 430,-3 -78,39 36,-114 70,153 m -337,-188 8,162" class="blackScript" id='Sobila' /&gt;</v>
      </c>
      <c r="B119" t="str">
        <f>IF(Main!B119&lt;&gt;0,"&lt;text "&amp;Main!L119&amp;" "&amp;Main!M119&amp;" id='geo"&amp;Main!K119&amp;"'&gt;"&amp;Main!B119&amp;"&lt;/text&gt;","")</f>
        <v>&lt;text x='28648' y='20648' id='geoSobila'&gt;Sobila&lt;/text&gt;</v>
      </c>
      <c r="C119" t="str">
        <f>IF(Main!D119&lt;&gt;0,"&lt;text "&amp;Main!N119&amp;" "&amp;Main!O119&amp;" id='geo"&amp;Main!K119&amp;"'&gt;"&amp;Main!D119&amp;"&lt;/text&gt;","")</f>
        <v/>
      </c>
      <c r="D119" t="str">
        <f>IF(Main!P119&lt;&gt;0,"&lt;use xlink:href='#spotlight' x='"&amp;Main!P119&amp;"' y='"&amp;Main!Q119&amp;"' id='"&amp;Main!K119&amp;"' /&gt;","")</f>
        <v>&lt;use xlink:href='#spotlight' x='28647' y='20942' id='Sobila' /&gt;</v>
      </c>
      <c r="F119" t="str">
        <f>"&lt;tr&gt;&lt;td&gt;"&amp;Main!A119&amp;"&lt;/td&gt;"</f>
        <v>&lt;tr&gt;&lt;td&gt;118&lt;/td&gt;</v>
      </c>
      <c r="G119" t="str">
        <f>"&lt;td&gt;&lt;a href='..\..\mm.svg#"&amp;Main!K119&amp;"'&gt;"&amp;Main!B119&amp;"&lt;/a&gt;&lt;/td&gt;"</f>
        <v>&lt;td&gt;&lt;a href='..\..\mm.svg#Sobila'&gt;Sobila&lt;/a&gt;&lt;/td&gt;</v>
      </c>
      <c r="H119" t="str">
        <f>"&lt;td lang='gk'&gt;"&amp;Main!C119&amp;"&lt;/td&gt;"</f>
        <v>&lt;td lang='gk'&gt;Σωβιλα&lt;/td&gt;</v>
      </c>
      <c r="I119" t="str">
        <f>"&lt;td&gt;"&amp;Main!D119&amp;"&lt;/td&gt;"</f>
        <v>&lt;td&gt;&lt;/td&gt;</v>
      </c>
      <c r="J119" t="str">
        <f>"&lt;td align='right'&gt;"&amp;Main!E119&amp;"&lt;/td&gt;"</f>
        <v>&lt;td align='right'&gt;117&lt;/td&gt;</v>
      </c>
      <c r="K119" t="str">
        <f>"&lt;td align='right'&gt;"&amp;Main!F119&amp;"&lt;/td&gt;"</f>
        <v>&lt;td align='right'&gt;109&lt;/td&gt;</v>
      </c>
      <c r="L119" t="str">
        <f>"&lt;td align='right'&gt;"&amp;Main!G119&amp;"&lt;/td&gt;"</f>
        <v>&lt;td align='right'&gt;116&lt;/td&gt;</v>
      </c>
      <c r="M119" t="str">
        <f>"&lt;td align='right'&gt;"&amp;Main!H119&amp;"&lt;/td&gt;"</f>
        <v>&lt;td align='right'&gt;111&lt;/td&gt;</v>
      </c>
      <c r="N119" t="str">
        <f>"&lt;td&gt;"&amp;Main!I119&amp;"&lt;/td&gt;&lt;/tr&gt;"</f>
        <v>&lt;td&gt;&lt;/td&gt;&lt;/tr&gt;</v>
      </c>
    </row>
    <row r="120" spans="1:14">
      <c r="A120" t="str">
        <f>"&lt;path "&amp;Main!R120&amp;" "&amp;Main!S120&amp;" id='"&amp;Main!K120&amp;"' /&gt;"</f>
        <v>&lt;path d="m 28461,21446 72,-2 m 6,-98 c -127,22 -111,195 8,188 m -201,-97 c 107,-67 37,-141 -23,-95 l -1,202 c 49,29 151,-60 24,-107 z m 333,102 c -66,-9 -87,-153 6,-183 58,11 71,168 -6,183 z m -27,-98 51,4 m 100,53 81,1 m -89,8 65,-143 41,179 m 214,-150 -12,158 m 101,-112 -26,117 m 88,2 -71,-167 m 114,77 h 42 m 8,-68 c -51,15 -63,130 3,159 m 74,-49 55,3 m -75,51 48,-160 34,166 m -473,-201 -59,-5 v 174" class="blackScript" id='Bethagidea' /&gt;</v>
      </c>
      <c r="B120" t="str">
        <f>IF(Main!B120&lt;&gt;0,"&lt;text "&amp;Main!L120&amp;" "&amp;Main!M120&amp;" id='geo"&amp;Main!K120&amp;"'&gt;"&amp;Main!B120&amp;"&lt;/text&gt;","")</f>
        <v>&lt;text x='28448' y='21406' id='geoBethagidea'&gt;Bethagidea&lt;/text&gt;</v>
      </c>
      <c r="C120" t="str">
        <f>IF(Main!D120&lt;&gt;0,"&lt;text "&amp;Main!N120&amp;" "&amp;Main!O120&amp;" id='geo"&amp;Main!K120&amp;"'&gt;"&amp;Main!D120&amp;"&lt;/text&gt;","")</f>
        <v/>
      </c>
      <c r="D120" t="str">
        <f>IF(Main!P120&lt;&gt;0,"&lt;use xlink:href='#spotlight' x='"&amp;Main!P120&amp;"' y='"&amp;Main!Q120&amp;"' id='"&amp;Main!K120&amp;"' /&gt;","")</f>
        <v>&lt;use xlink:href='#spotlight' x='28650' y='21690' id='Bethagidea' /&gt;</v>
      </c>
      <c r="F120" t="str">
        <f>"&lt;tr&gt;&lt;td&gt;"&amp;Main!A120&amp;"&lt;/td&gt;"</f>
        <v>&lt;tr&gt;&lt;td&gt;119&lt;/td&gt;</v>
      </c>
      <c r="G120" t="str">
        <f>"&lt;td&gt;&lt;a href='..\..\mm.svg#"&amp;Main!K120&amp;"'&gt;"&amp;Main!B120&amp;"&lt;/a&gt;&lt;/td&gt;"</f>
        <v>&lt;td&gt;&lt;a href='..\..\mm.svg#Bethagidea'&gt;Bethagidea&lt;/a&gt;&lt;/td&gt;</v>
      </c>
      <c r="H120" t="str">
        <f>"&lt;td lang='gk'&gt;"&amp;Main!C120&amp;"&lt;/td&gt;"</f>
        <v>&lt;td lang='gk'&gt;Βεθαγιδεα&lt;/td&gt;</v>
      </c>
      <c r="I120" t="str">
        <f>"&lt;td&gt;"&amp;Main!D120&amp;"&lt;/td&gt;"</f>
        <v>&lt;td&gt;&lt;/td&gt;</v>
      </c>
      <c r="J120" t="str">
        <f>"&lt;td align='right'&gt;"&amp;Main!E120&amp;"&lt;/td&gt;"</f>
        <v>&lt;td align='right'&gt;118&lt;/td&gt;</v>
      </c>
      <c r="K120" t="str">
        <f>"&lt;td align='right'&gt;"&amp;Main!F120&amp;"&lt;/td&gt;"</f>
        <v>&lt;td align='right'&gt;110&lt;/td&gt;</v>
      </c>
      <c r="L120" t="str">
        <f>"&lt;td align='right'&gt;"&amp;Main!G120&amp;"&lt;/td&gt;"</f>
        <v>&lt;td align='right'&gt;117&lt;/td&gt;</v>
      </c>
      <c r="M120" t="str">
        <f>"&lt;td align='right'&gt;"&amp;Main!H120&amp;"&lt;/td&gt;"</f>
        <v>&lt;td align='right'&gt;112&lt;/td&gt;</v>
      </c>
      <c r="N120" t="str">
        <f>"&lt;td&gt;"&amp;Main!I120&amp;"&lt;/td&gt;&lt;/tr&gt;"</f>
        <v>&lt;td&gt;&lt;/td&gt;&lt;/tr&gt;</v>
      </c>
    </row>
    <row r="121" spans="1:14">
      <c r="A121" t="str">
        <f>"&lt;path "&amp;Main!R121&amp;" "&amp;Main!S121&amp;" id='"&amp;Main!K121&amp;"' /&gt;"</f>
        <v>&lt;path d="m 29227,22114 v 12 m -663,66 60,-2 m -1,-72 c -90,15 -93,157 1,157 m 144,-164 -52,164 99,2 z m 487,159 30,-149 52,131 30,-130 m -200,6 -3,136 m -42,-141 v 10 m -50,100 -86,40 57,-148 42,143 m -189,-80 c 80,-16 47,-86 -9,-77 l 3,163" class="blackScript" id='Edrain' /&gt;</v>
      </c>
      <c r="B121" t="str">
        <f>IF(Main!B121&lt;&gt;0,"&lt;text "&amp;Main!L121&amp;" "&amp;Main!M121&amp;" id='geo"&amp;Main!K121&amp;"'&gt;"&amp;Main!B121&amp;"&lt;/text&gt;","")</f>
        <v>&lt;text x='28096' y='22166' id='geoEdrain'&gt;Edrain&lt;/text&gt;</v>
      </c>
      <c r="C121" t="str">
        <f>IF(Main!D121&lt;&gt;0,"&lt;text "&amp;Main!N121&amp;" "&amp;Main!O121&amp;" id='geo"&amp;Main!K121&amp;"'&gt;"&amp;Main!D121&amp;"&lt;/text&gt;","")</f>
        <v/>
      </c>
      <c r="D121" t="str">
        <f>IF(Main!P121&lt;&gt;0,"&lt;use xlink:href='#spotlight' x='"&amp;Main!P121&amp;"' y='"&amp;Main!Q121&amp;"' id='"&amp;Main!K121&amp;"' /&gt;","")</f>
        <v>&lt;use xlink:href='#spotlight' x='28620' y='22428' id='Edrain' /&gt;</v>
      </c>
      <c r="F121" t="str">
        <f>"&lt;tr&gt;&lt;td&gt;"&amp;Main!A121&amp;"&lt;/td&gt;"</f>
        <v>&lt;tr&gt;&lt;td&gt;120&lt;/td&gt;</v>
      </c>
      <c r="G121" t="str">
        <f>"&lt;td&gt;&lt;a href='..\..\mm.svg#"&amp;Main!K121&amp;"'&gt;"&amp;Main!B121&amp;"&lt;/a&gt;&lt;/td&gt;"</f>
        <v>&lt;td&gt;&lt;a href='..\..\mm.svg#Edrain'&gt;Edrain&lt;/a&gt;&lt;/td&gt;</v>
      </c>
      <c r="H121" t="str">
        <f>"&lt;td lang='gk'&gt;"&amp;Main!C121&amp;"&lt;/td&gt;"</f>
        <v>&lt;td lang='gk'&gt;Εδραιν&lt;/td&gt;</v>
      </c>
      <c r="I121" t="str">
        <f>"&lt;td&gt;"&amp;Main!D121&amp;"&lt;/td&gt;"</f>
        <v>&lt;td&gt;&lt;/td&gt;</v>
      </c>
      <c r="J121" t="str">
        <f>"&lt;td align='right'&gt;"&amp;Main!E121&amp;"&lt;/td&gt;"</f>
        <v>&lt;td align='right'&gt;119&lt;/td&gt;</v>
      </c>
      <c r="K121" t="str">
        <f>"&lt;td align='right'&gt;"&amp;Main!F121&amp;"&lt;/td&gt;"</f>
        <v>&lt;td align='right'&gt;111&lt;/td&gt;</v>
      </c>
      <c r="L121" t="str">
        <f>"&lt;td align='right'&gt;"&amp;Main!G121&amp;"&lt;/td&gt;"</f>
        <v>&lt;td align='right'&gt;118&lt;/td&gt;</v>
      </c>
      <c r="M121" t="str">
        <f>"&lt;td align='right'&gt;"&amp;Main!H121&amp;"&lt;/td&gt;"</f>
        <v>&lt;td align='right'&gt;113&lt;/td&gt;</v>
      </c>
      <c r="N121" t="str">
        <f>"&lt;td&gt;"&amp;Main!I121&amp;"&lt;/td&gt;&lt;/tr&gt;"</f>
        <v>&lt;td&gt;&lt;/td&gt;&lt;/tr&gt;</v>
      </c>
    </row>
    <row r="122" spans="1:14">
      <c r="A122" t="str">
        <f>"&lt;path "&amp;Main!R122&amp;" "&amp;Main!S122&amp;" id='"&amp;Main!K122&amp;"' /&gt;"</f>
        <v>&lt;path d="m 29814,23087 -107,42 70,-131 53,143 m -231,-6 c -57,-8 -74,-126 6,-151 49,8 60,139 -6,151 z m -14,-75 h 23 m -202,-77 81,143 m -30,-37 -121,36 77,-95 m -178,-63 39,62 40,-48 m -43,150 3,-102 m -98,46 -112,53 60,-158 c 52,23 76,99 84,158 m -263,-1 c -63,-2 -69,-117 6,-161 66,9 84,147 -6,161 z m 0,-92 h 28" class="blackScript" id='Thauatha' /&gt;</v>
      </c>
      <c r="B122" t="str">
        <f>IF(Main!B122&lt;&gt;0,"&lt;text "&amp;Main!L122&amp;" "&amp;Main!M122&amp;" id='geo"&amp;Main!K122&amp;"'&gt;"&amp;Main!B122&amp;"&lt;/text&gt;","")</f>
        <v>&lt;text x='28627' y='22955' id='geoThauatha'&gt;Thauatha&lt;/text&gt;</v>
      </c>
      <c r="C122" t="str">
        <f>IF(Main!D122&lt;&gt;0,"&lt;text "&amp;Main!N122&amp;" "&amp;Main!O122&amp;" id='geo"&amp;Main!K122&amp;"'&gt;"&amp;Main!D122&amp;"&lt;/text&gt;","")</f>
        <v/>
      </c>
      <c r="D122" t="str">
        <f>IF(Main!P122&lt;&gt;0,"&lt;use xlink:href='#spotlight' x='"&amp;Main!P122&amp;"' y='"&amp;Main!Q122&amp;"' id='"&amp;Main!K122&amp;"' /&gt;","")</f>
        <v>&lt;use xlink:href='#spotlight' x='29027' y='23161' id='Thauatha' /&gt;</v>
      </c>
      <c r="F122" t="str">
        <f>"&lt;tr&gt;&lt;td&gt;"&amp;Main!A122&amp;"&lt;/td&gt;"</f>
        <v>&lt;tr&gt;&lt;td&gt;121&lt;/td&gt;</v>
      </c>
      <c r="G122" t="str">
        <f>"&lt;td&gt;&lt;a href='..\..\mm.svg#"&amp;Main!K122&amp;"'&gt;"&amp;Main!B122&amp;"&lt;/a&gt;&lt;/td&gt;"</f>
        <v>&lt;td&gt;&lt;a href='..\..\mm.svg#Thauatha'&gt;Thauatha&lt;/a&gt;&lt;/td&gt;</v>
      </c>
      <c r="H122" t="str">
        <f>"&lt;td lang='gk'&gt;"&amp;Main!C122&amp;"&lt;/td&gt;"</f>
        <v>&lt;td lang='gk'&gt;Θαυαθα&lt;/td&gt;</v>
      </c>
      <c r="I122" t="str">
        <f>"&lt;td&gt;"&amp;Main!D122&amp;"&lt;/td&gt;"</f>
        <v>&lt;td&gt;&lt;/td&gt;</v>
      </c>
      <c r="J122" t="str">
        <f>"&lt;td align='right'&gt;"&amp;Main!E122&amp;"&lt;/td&gt;"</f>
        <v>&lt;td align='right'&gt;120&lt;/td&gt;</v>
      </c>
      <c r="K122" t="str">
        <f>"&lt;td align='right'&gt;"&amp;Main!F122&amp;"&lt;/td&gt;"</f>
        <v>&lt;td align='right'&gt;112&lt;/td&gt;</v>
      </c>
      <c r="L122" t="str">
        <f>"&lt;td align='right'&gt;"&amp;Main!G122&amp;"&lt;/td&gt;"</f>
        <v>&lt;td align='right'&gt;119&lt;/td&gt;</v>
      </c>
      <c r="M122" t="str">
        <f>"&lt;td align='right'&gt;"&amp;Main!H122&amp;"&lt;/td&gt;"</f>
        <v>&lt;td align='right'&gt;114&lt;/td&gt;</v>
      </c>
      <c r="N122" t="str">
        <f>"&lt;td&gt;"&amp;Main!I122&amp;"&lt;/td&gt;&lt;/tr&gt;"</f>
        <v>&lt;td&gt;&lt;/td&gt;&lt;/tr&gt;</v>
      </c>
    </row>
    <row r="123" spans="1:14">
      <c r="A123" t="str">
        <f>"&lt;path "&amp;Main!R123&amp;" "&amp;Main!S123&amp;" id='"&amp;Main!K123&amp;"' /&gt;"</f>
        <v>&lt;path d="m 30369,20705 -6,-119 91,136 5,-125 m 94,86 33,1 m -63,34 52,-115 41,122 m -333,-63 -103,27 75,-107 31,116 m -309,-139 c -96,16 -88,144 17,116 m 61,-56 c 3,0 65,-2 65,-2 m 0,-64 c -96,16 -75,152 3,133" class="blackScript" id='Seana' /&gt;</v>
      </c>
      <c r="B123" t="str">
        <f>IF(Main!B123&lt;&gt;0,"&lt;text "&amp;Main!L123&amp;" "&amp;Main!M123&amp;" id='geo"&amp;Main!K123&amp;"'&gt;"&amp;Main!B123&amp;"&lt;/text&gt;","")</f>
        <v>&lt;text x='29945' y='20478' id='geoSeana'&gt;Seana&lt;/text&gt;</v>
      </c>
      <c r="C123" t="str">
        <f>IF(Main!D123&lt;&gt;0,"&lt;text "&amp;Main!N123&amp;" "&amp;Main!O123&amp;" id='geo"&amp;Main!K123&amp;"'&gt;"&amp;Main!D123&amp;"&lt;/text&gt;","")</f>
        <v/>
      </c>
      <c r="D123" t="str">
        <f>IF(Main!P123&lt;&gt;0,"&lt;use xlink:href='#spotlight' x='"&amp;Main!P123&amp;"' y='"&amp;Main!Q123&amp;"' id='"&amp;Main!K123&amp;"' /&gt;","")</f>
        <v>&lt;use xlink:href='#spotlight' x='29971' y='20740' id='Seana' /&gt;</v>
      </c>
      <c r="F123" t="str">
        <f>"&lt;tr&gt;&lt;td&gt;"&amp;Main!A123&amp;"&lt;/td&gt;"</f>
        <v>&lt;tr&gt;&lt;td&gt;122&lt;/td&gt;</v>
      </c>
      <c r="G123" t="str">
        <f>"&lt;td&gt;&lt;a href='..\..\mm.svg#"&amp;Main!K123&amp;"'&gt;"&amp;Main!B123&amp;"&lt;/a&gt;&lt;/td&gt;"</f>
        <v>&lt;td&gt;&lt;a href='..\..\mm.svg#Seana'&gt;Seana&lt;/a&gt;&lt;/td&gt;</v>
      </c>
      <c r="H123" t="str">
        <f>"&lt;td lang='gk'&gt;"&amp;Main!C123&amp;"&lt;/td&gt;"</f>
        <v>&lt;td lang='gk'&gt;Σεανα&lt;/td&gt;</v>
      </c>
      <c r="I123" t="str">
        <f>"&lt;td&gt;"&amp;Main!D123&amp;"&lt;/td&gt;"</f>
        <v>&lt;td&gt;&lt;/td&gt;</v>
      </c>
      <c r="J123" t="str">
        <f>"&lt;td align='right'&gt;"&amp;Main!E123&amp;"&lt;/td&gt;"</f>
        <v>&lt;td align='right'&gt;121&lt;/td&gt;</v>
      </c>
      <c r="K123" t="str">
        <f>"&lt;td align='right'&gt;"&amp;Main!F123&amp;"&lt;/td&gt;"</f>
        <v>&lt;td align='right'&gt;113&lt;/td&gt;</v>
      </c>
      <c r="L123" t="str">
        <f>"&lt;td align='right'&gt;"&amp;Main!G123&amp;"&lt;/td&gt;"</f>
        <v>&lt;td align='right'&gt;120&lt;/td&gt;</v>
      </c>
      <c r="M123" t="str">
        <f>"&lt;td align='right'&gt;"&amp;Main!H123&amp;"&lt;/td&gt;"</f>
        <v>&lt;td align='right'&gt;115&lt;/td&gt;</v>
      </c>
      <c r="N123" t="str">
        <f>"&lt;td&gt;"&amp;Main!I123&amp;"&lt;/td&gt;&lt;/tr&gt;"</f>
        <v>&lt;td&gt;&lt;/td&gt;&lt;/tr&gt;</v>
      </c>
    </row>
    <row r="124" spans="1:14">
      <c r="A124" t="str">
        <f>"&lt;path "&amp;Main!R124&amp;" "&amp;Main!S124&amp;" id='"&amp;Main!K124&amp;"' /&gt;"</f>
        <v>&lt;path d="m 30991,21491 v 13 m -84,115 c -49,-5 -53,-90 9,-116 44,8 48,106 -9,116 z m 519,-306 41,58 33,-61 m -36,140 3,-88 m -199,74 4,-151 95,152 -1,-148 m -235,55 87,2 m 1,86 -3,-148 m -83,-13 v 150 m -55,-44 -90,38 44,-127 60,116 m -230,7 -1,-145 64,149 9,-147 m -128,-5 1,140 m 397,97 c -94,13 -73,126 6,129 m -668,-22 -1,-129 -46,86 -48,-86 -4,124 m 46,-350 -46,131 87,1 z m -100,94 -68,24 39,-124 41,140 m -125,-19 3,-134 -50,91 -52,-103 2,147 m 539,-24 c 67,-39 25,-106 -16,-94 l 3,159 c 30,7 97,-24 13,-65 z m -114,-32 h 27 m 4,-59 c -57,11 -70,137 13,150 m 88,216 4,-123 79,120 2,-123 m -223,57 h 78 m -3,65 1,-128 m -77,2 3,129 m 443,-119 -3,130 m 60,-120 v -11" class="blackScript" id='Madmannah' /&gt;</v>
      </c>
      <c r="B124" t="str">
        <f>IF(Main!B124&lt;&gt;0,"&lt;text "&amp;Main!L124&amp;" "&amp;Main!M124&amp;" id='geo"&amp;Main!K124&amp;"'&gt;"&amp;Main!B124&amp;"&lt;/text&gt;","")</f>
        <v>&lt;text x='30169' y='21591' id='geoMadmannah'&gt;Madebena&lt;/text&gt;</v>
      </c>
      <c r="C124" t="str">
        <f>IF(Main!D124&lt;&gt;0,"&lt;text "&amp;Main!N124&amp;" "&amp;Main!O124&amp;" id='geo"&amp;Main!K124&amp;"'&gt;"&amp;Main!D124&amp;"&lt;/text&gt;","")</f>
        <v>&lt;text x='30744' y='21166' id='geoMadmannah'&gt;Madebena, which is now Menois&lt;/text&gt;</v>
      </c>
      <c r="D124" t="str">
        <f>IF(Main!P124&lt;&gt;0,"&lt;use xlink:href='#spotlight' x='"&amp;Main!P124&amp;"' y='"&amp;Main!Q124&amp;"' id='"&amp;Main!K124&amp;"' /&gt;","")</f>
        <v>&lt;use xlink:href='#spotlight' x='30472' y='21845' id='Madmannah' /&gt;</v>
      </c>
      <c r="F124" t="str">
        <f>"&lt;tr&gt;&lt;td&gt;"&amp;Main!A124&amp;"&lt;/td&gt;"</f>
        <v>&lt;tr&gt;&lt;td&gt;123&lt;/td&gt;</v>
      </c>
      <c r="G124" t="str">
        <f>"&lt;td&gt;&lt;a href='..\..\mm.svg#"&amp;Main!K124&amp;"'&gt;"&amp;Main!B124&amp;"&lt;/a&gt;&lt;/td&gt;"</f>
        <v>&lt;td&gt;&lt;a href='..\..\mm.svg#Madmannah'&gt;Madebena&lt;/a&gt;&lt;/td&gt;</v>
      </c>
      <c r="H124" t="str">
        <f>"&lt;td lang='gk'&gt;"&amp;Main!C124&amp;"&lt;/td&gt;"</f>
        <v>&lt;td lang='gk'&gt;Μαδεβηνα ἡ νῦ&lt;span class='lcm'&gt;ν&lt;/span&gt; Μηνοϊς&lt;/td&gt;</v>
      </c>
      <c r="I124" t="str">
        <f>"&lt;td&gt;"&amp;Main!D124&amp;"&lt;/td&gt;"</f>
        <v>&lt;td&gt;Madebena, which is now Menois&lt;/td&gt;</v>
      </c>
      <c r="J124" t="str">
        <f>"&lt;td align='right'&gt;"&amp;Main!E124&amp;"&lt;/td&gt;"</f>
        <v>&lt;td align='right'&gt;122&lt;/td&gt;</v>
      </c>
      <c r="K124" t="str">
        <f>"&lt;td align='right'&gt;"&amp;Main!F124&amp;"&lt;/td&gt;"</f>
        <v>&lt;td align='right'&gt;114&lt;/td&gt;</v>
      </c>
      <c r="L124" t="str">
        <f>"&lt;td align='right'&gt;"&amp;Main!G124&amp;"&lt;/td&gt;"</f>
        <v>&lt;td align='right'&gt;121&lt;/td&gt;</v>
      </c>
      <c r="M124" t="str">
        <f>"&lt;td align='right'&gt;"&amp;Main!H124&amp;"&lt;/td&gt;"</f>
        <v>&lt;td align='right'&gt;116&lt;/td&gt;</v>
      </c>
      <c r="N124" t="str">
        <f>"&lt;td&gt;"&amp;Main!I124&amp;"&lt;/td&gt;&lt;/tr&gt;"</f>
        <v>&lt;td&gt;&lt;/td&gt;&lt;/tr&gt;</v>
      </c>
    </row>
    <row r="125" spans="1:14">
      <c r="A125" t="str">
        <f>"&lt;path "&amp;Main!R125&amp;" "&amp;Main!S125&amp;" id='"&amp;Main!K125&amp;"' /&gt;"</f>
        <v>&lt;path d="m 30407,22379 79,3 -74,136 55,2 m -241,-16 -1,-129 -45,60 -53,-67 -9,147 m -91,-14 c -50,-6 -67,-121 4,-143 44,8 54,133 -4,143 z m -86,-117 -50,38 46,88 m -51,-146 -2,143 m -131,-152 43,79 42,-76 m -49,146 4,-72 m -93,-79 c -79,48 -60,131 19,153 m 967,15 3,-137 72,141 7,-140 m -220,-7 c -47,42 -23,213 23,108 42,97 84,-54 57,-102 m -298,-18 32,124 m -22,-20 -75,43 42,-120" class="blackScript" id='Sycomazon' /&gt;</v>
      </c>
      <c r="B125" t="str">
        <f>IF(Main!B125&lt;&gt;0,"&lt;text "&amp;Main!L125&amp;" "&amp;Main!M125&amp;" id='geo"&amp;Main!K125&amp;"'&gt;"&amp;Main!B125&amp;"&lt;/text&gt;","")</f>
        <v>&lt;text x='29292' y='22315' id='geoSycomazon'&gt;Sycomazon&lt;/text&gt;</v>
      </c>
      <c r="C125" t="str">
        <f>IF(Main!D125&lt;&gt;0,"&lt;text "&amp;Main!N125&amp;" "&amp;Main!O125&amp;" id='geo"&amp;Main!K125&amp;"'&gt;"&amp;Main!D125&amp;"&lt;/text&gt;","")</f>
        <v/>
      </c>
      <c r="D125" t="str">
        <f>IF(Main!P125&lt;&gt;0,"&lt;use xlink:href='#spotlight' x='"&amp;Main!P125&amp;"' y='"&amp;Main!Q125&amp;"' id='"&amp;Main!K125&amp;"' /&gt;","")</f>
        <v>&lt;use xlink:href='#spotlight' x='29842' y='22534' id='Sycomazon' /&gt;</v>
      </c>
      <c r="F125" t="str">
        <f>"&lt;tr&gt;&lt;td&gt;"&amp;Main!A125&amp;"&lt;/td&gt;"</f>
        <v>&lt;tr&gt;&lt;td&gt;124&lt;/td&gt;</v>
      </c>
      <c r="G125" t="str">
        <f>"&lt;td&gt;&lt;a href='..\..\mm.svg#"&amp;Main!K125&amp;"'&gt;"&amp;Main!B125&amp;"&lt;/a&gt;&lt;/td&gt;"</f>
        <v>&lt;td&gt;&lt;a href='..\..\mm.svg#Sycomazon'&gt;Sycomazon&lt;/a&gt;&lt;/td&gt;</v>
      </c>
      <c r="H125" t="str">
        <f>"&lt;td lang='gk'&gt;"&amp;Main!C125&amp;"&lt;/td&gt;"</f>
        <v>&lt;td lang='gk'&gt;Συκομαζων&lt;/td&gt;</v>
      </c>
      <c r="I125" t="str">
        <f>"&lt;td&gt;"&amp;Main!D125&amp;"&lt;/td&gt;"</f>
        <v>&lt;td&gt;&lt;/td&gt;</v>
      </c>
      <c r="J125" t="str">
        <f>"&lt;td align='right'&gt;"&amp;Main!E125&amp;"&lt;/td&gt;"</f>
        <v>&lt;td align='right'&gt;123&lt;/td&gt;</v>
      </c>
      <c r="K125" t="str">
        <f>"&lt;td align='right'&gt;"&amp;Main!F125&amp;"&lt;/td&gt;"</f>
        <v>&lt;td align='right'&gt;115&lt;/td&gt;</v>
      </c>
      <c r="L125" t="str">
        <f>"&lt;td align='right'&gt;"&amp;Main!G125&amp;"&lt;/td&gt;"</f>
        <v>&lt;td align='right'&gt;122&lt;/td&gt;</v>
      </c>
      <c r="M125" t="str">
        <f>"&lt;td align='right'&gt;"&amp;Main!H125&amp;"&lt;/td&gt;"</f>
        <v>&lt;td align='right'&gt;117&lt;/td&gt;</v>
      </c>
      <c r="N125" t="str">
        <f>"&lt;td&gt;"&amp;Main!I125&amp;"&lt;/td&gt;&lt;/tr&gt;"</f>
        <v>&lt;td&gt;&lt;/td&gt;&lt;/tr&gt;</v>
      </c>
    </row>
    <row r="126" spans="1:14">
      <c r="A126" t="str">
        <f>"&lt;path "&amp;Main!R126&amp;" "&amp;Main!S126&amp;" id='"&amp;Main!K126&amp;"' /&gt;"</f>
        <v>&lt;path d="m 27395,22321 38,125 m 93,-175 84,-1 -97,170 70,3 m 157,-189 71,184 m -24,-44 -107,50 68,-150" class="blackScript" id='Gaza' /&gt;</v>
      </c>
      <c r="B126" t="str">
        <f>IF(Main!B126&lt;&gt;0,"&lt;text "&amp;Main!L126&amp;" "&amp;Main!M126&amp;" id='geo"&amp;Main!K126&amp;"'&gt;"&amp;Main!B126&amp;"&lt;/text&gt;","")</f>
        <v>&lt;text x='26646' y='23684' id='geoGaza'&gt;Gaza&lt;/text&gt;</v>
      </c>
      <c r="C126" t="str">
        <f>IF(Main!D126&lt;&gt;0,"&lt;text "&amp;Main!N126&amp;" "&amp;Main!O126&amp;" id='geo"&amp;Main!K126&amp;"'&gt;"&amp;Main!D126&amp;"&lt;/text&gt;","")</f>
        <v/>
      </c>
      <c r="D126" t="str">
        <f>IF(Main!P126&lt;&gt;0,"&lt;use xlink:href='#spotlight' x='"&amp;Main!P126&amp;"' y='"&amp;Main!Q126&amp;"' id='"&amp;Main!K126&amp;"' /&gt;","")</f>
        <v>&lt;use xlink:href='#spotlight' x='27210' y='23639' id='Gaza' /&gt;</v>
      </c>
      <c r="F126" t="str">
        <f>"&lt;tr&gt;&lt;td&gt;"&amp;Main!A126&amp;"&lt;/td&gt;"</f>
        <v>&lt;tr&gt;&lt;td&gt;125&lt;/td&gt;</v>
      </c>
      <c r="G126" t="str">
        <f>"&lt;td&gt;&lt;a href='..\..\mm.svg#"&amp;Main!K126&amp;"'&gt;"&amp;Main!B126&amp;"&lt;/a&gt;&lt;/td&gt;"</f>
        <v>&lt;td&gt;&lt;a href='..\..\mm.svg#Gaza'&gt;Gaza&lt;/a&gt;&lt;/td&gt;</v>
      </c>
      <c r="H126" t="str">
        <f>"&lt;td lang='gk'&gt;"&amp;Main!C126&amp;"&lt;/td&gt;"</f>
        <v>&lt;td lang='gk'&gt;&lt;span class='lcm'&gt;Γα&lt;/span&gt;ζα&lt;/td&gt;</v>
      </c>
      <c r="I126" t="str">
        <f>"&lt;td&gt;"&amp;Main!D126&amp;"&lt;/td&gt;"</f>
        <v>&lt;td&gt;&lt;/td&gt;</v>
      </c>
      <c r="J126" t="str">
        <f>"&lt;td align='right'&gt;"&amp;Main!E126&amp;"&lt;/td&gt;"</f>
        <v>&lt;td align='right'&gt;124&lt;/td&gt;</v>
      </c>
      <c r="K126" t="str">
        <f>"&lt;td align='right'&gt;"&amp;Main!F126&amp;"&lt;/td&gt;"</f>
        <v>&lt;td align='right'&gt;116&lt;/td&gt;</v>
      </c>
      <c r="L126" t="str">
        <f>"&lt;td align='right'&gt;"&amp;Main!G126&amp;"&lt;/td&gt;"</f>
        <v>&lt;td align='right'&gt;123&lt;/td&gt;</v>
      </c>
      <c r="M126" t="str">
        <f>"&lt;td align='right'&gt;"&amp;Main!H126&amp;"&lt;/td&gt;"</f>
        <v>&lt;td align='right'&gt;118&lt;/td&gt;</v>
      </c>
      <c r="N126" t="str">
        <f>"&lt;td&gt;"&amp;Main!I126&amp;"&lt;/td&gt;&lt;/tr&gt;"</f>
        <v>&lt;td&gt;&lt;/td&gt;&lt;/tr&gt;</v>
      </c>
    </row>
    <row r="127" spans="1:14">
      <c r="A127" t="str">
        <f>"&lt;path "&amp;Main!R127&amp;" "&amp;Main!S127&amp;" id='"&amp;Main!K127&amp;"' /&gt;"</f>
        <v>&lt;path d="m 27532,24746 55,138 m 511,-344 87,129 m -15,-11 -134,12 82,-77 m -575,-6 -23,33 18,41 m 133,-22 -90,26 66,-144 52,147 m 52,-144 1,140 m 67,-1 -3,-124 66,126 3,-129 m 74,64 h 38 m 3,-62 c -76,13 -84,96 -15,126 m -333,93 2,140 m 142,-136 c -93,12 -90,129 -11,153" class="blackScript" id='Maiumas' /&gt;</v>
      </c>
      <c r="B127" t="str">
        <f>IF(Main!B127&lt;&gt;0,"&lt;text "&amp;Main!L127&amp;" "&amp;Main!M127&amp;" id='geo"&amp;Main!K127&amp;"'&gt;"&amp;Main!B127&amp;"&lt;/text&gt;","")</f>
        <v>&lt;text x='26107' y='24937' id='geoMaiumas'&gt;Maiumas&lt;/text&gt;</v>
      </c>
      <c r="C127" t="str">
        <f>IF(Main!D127&lt;&gt;0,"&lt;text "&amp;Main!N127&amp;" "&amp;Main!O127&amp;" id='geo"&amp;Main!K127&amp;"'&gt;"&amp;Main!D127&amp;"&lt;/text&gt;","")</f>
        <v>&lt;text x='24764' y='25214' id='geoMaiumas'&gt;Maiumas, which is also Neapolis&lt;/text&gt;</v>
      </c>
      <c r="D127" t="str">
        <f>IF(Main!P127&lt;&gt;0,"&lt;use xlink:href='#spotlight' x='"&amp;Main!P127&amp;"' y='"&amp;Main!Q127&amp;"' id='"&amp;Main!K127&amp;"' /&gt;","")</f>
        <v>&lt;use xlink:href='#spotlight' x='26946' y='24917' id='Maiumas' /&gt;</v>
      </c>
      <c r="F127" t="str">
        <f>"&lt;tr&gt;&lt;td&gt;"&amp;Main!A127&amp;"&lt;/td&gt;"</f>
        <v>&lt;tr&gt;&lt;td&gt;126&lt;/td&gt;</v>
      </c>
      <c r="G127" t="str">
        <f>"&lt;td&gt;&lt;a href='..\..\mm.svg#"&amp;Main!K127&amp;"'&gt;"&amp;Main!B127&amp;"&lt;/a&gt;&lt;/td&gt;"</f>
        <v>&lt;td&gt;&lt;a href='..\..\mm.svg#Maiumas'&gt;Maiumas&lt;/a&gt;&lt;/td&gt;</v>
      </c>
      <c r="H127" t="str">
        <f>"&lt;td lang='gk'&gt;"&amp;Main!C127&amp;"&lt;/td&gt;"</f>
        <v>&lt;td lang='gk'&gt;&lt;span class='lcm'&gt;Μαιουμᾶς ἡ&lt;/span&gt; καὶ Νεά&lt;span class='lcm'&gt;πο&lt;/span&gt;λις&lt;/td&gt;</v>
      </c>
      <c r="I127" t="str">
        <f>"&lt;td&gt;"&amp;Main!D127&amp;"&lt;/td&gt;"</f>
        <v>&lt;td&gt;Maiumas, which is also Neapolis&lt;/td&gt;</v>
      </c>
      <c r="J127" t="str">
        <f>"&lt;td align='right'&gt;"&amp;Main!E127&amp;"&lt;/td&gt;"</f>
        <v>&lt;td align='right'&gt;125&lt;/td&gt;</v>
      </c>
      <c r="K127" t="str">
        <f>"&lt;td align='right'&gt;"&amp;Main!F127&amp;"&lt;/td&gt;"</f>
        <v>&lt;td align='right'&gt;118&lt;/td&gt;</v>
      </c>
      <c r="L127" t="str">
        <f>"&lt;td align='right'&gt;"&amp;Main!G127&amp;"&lt;/td&gt;"</f>
        <v>&lt;td align='right'&gt;124&lt;/td&gt;</v>
      </c>
      <c r="M127" t="str">
        <f>"&lt;td align='right'&gt;"&amp;Main!H127&amp;"&lt;/td&gt;"</f>
        <v>&lt;td align='right'&gt;119&lt;/td&gt;</v>
      </c>
      <c r="N127" t="str">
        <f>"&lt;td&gt;"&amp;Main!I127&amp;"&lt;/td&gt;&lt;/tr&gt;"</f>
        <v>&lt;td&gt;&lt;/td&gt;&lt;/tr&gt;</v>
      </c>
    </row>
    <row r="128" spans="1:14">
      <c r="A128" t="str">
        <f>"&lt;path "&amp;Main!R128&amp;" "&amp;Main!S128&amp;" id='"&amp;Main!K128&amp;"' /&gt;"</f>
        <v>&lt;path d="m 28529,24574 c 43,47 40,85 19,85 -20,0 -26,-36 15,-87 m 289,7 c 55,44 46,84 18,81 -27,-3 -24,-40 33,-79 m -135,-22 -47,2 2,100 m -265,-83 2,78 m -21,-87 h 39 m 180,69 -50,21 28,-94 38,96 m 128,-92 v 88 m -414,17 c -31,-5 -41,-83 3,-100 28,6 34,92 -3,100 z m 537,55 c -52,13 -33,70 -1,78 m -90,4 c -42,-4 -55,-78 4,-94 37,6 44,87 -4,94 z m -121,-49 c 63,-14 42,-47 -9,-41 l 3,87 m -77,10 c -46,-5 -62,-88 5,-107 41,7 49,98 -5,107 z m -123,-102 -31,43 26,50 m -40,-100 -1,103 m 86,-99 2,94 m -140,-103 2,118 m -95,-52 c 68,-33 37,-89 -8,-85 l -5,145 c 26,3 87,-34 13,-60 z" class="blackScript" id='Victor' /&gt;</v>
      </c>
      <c r="B128" t="str">
        <f>IF(Main!B128&lt;&gt;0,"&lt;text "&amp;Main!L128&amp;" "&amp;Main!M128&amp;" id='geo"&amp;Main!K128&amp;"'&gt;"&amp;Main!B128&amp;"&lt;/text&gt;","")</f>
        <v>&lt;text x='28302' y='24978' id='geoVictor'&gt;St Victor's&lt;/text&gt;</v>
      </c>
      <c r="C128" t="str">
        <f>IF(Main!D128&lt;&gt;0,"&lt;text "&amp;Main!N128&amp;" "&amp;Main!O128&amp;" id='geo"&amp;Main!K128&amp;"'&gt;"&amp;Main!D128&amp;"&lt;/text&gt;","")</f>
        <v>&lt;text x='29090' y='25135' id='geoVictor'&gt;(Sanctuary) of Saint Victor&lt;/text&gt;</v>
      </c>
      <c r="D128" t="str">
        <f>IF(Main!P128&lt;&gt;0,"&lt;use xlink:href='#spotlight' x='"&amp;Main!P128&amp;"' y='"&amp;Main!Q128&amp;"' id='"&amp;Main!K128&amp;"' /&gt;","")</f>
        <v>&lt;use xlink:href='#spotlight' x='28054' y='24845' id='Victor' /&gt;</v>
      </c>
      <c r="F128" t="str">
        <f>"&lt;tr&gt;&lt;td&gt;"&amp;Main!A128&amp;"&lt;/td&gt;"</f>
        <v>&lt;tr&gt;&lt;td&gt;127&lt;/td&gt;</v>
      </c>
      <c r="G128" t="str">
        <f>"&lt;td&gt;&lt;a href='..\..\mm.svg#"&amp;Main!K128&amp;"'&gt;"&amp;Main!B128&amp;"&lt;/a&gt;&lt;/td&gt;"</f>
        <v>&lt;td&gt;&lt;a href='..\..\mm.svg#Victor'&gt;St Victor's&lt;/a&gt;&lt;/td&gt;</v>
      </c>
      <c r="H128" t="str">
        <f>"&lt;td lang='gk'&gt;"&amp;Main!C128&amp;"&lt;/td&gt;"</f>
        <v>&lt;td lang='gk'&gt;&lt;span class='lcm'&gt;Τ&lt;/span&gt;ὸ τοῦ ἁγίου Βίκτορος&lt;/td&gt;</v>
      </c>
      <c r="I128" t="str">
        <f>"&lt;td&gt;"&amp;Main!D128&amp;"&lt;/td&gt;"</f>
        <v>&lt;td&gt;(Sanctuary) of Saint Victor&lt;/td&gt;</v>
      </c>
      <c r="J128" t="str">
        <f>"&lt;td align='right'&gt;"&amp;Main!E128&amp;"&lt;/td&gt;"</f>
        <v>&lt;td align='right'&gt;126&lt;/td&gt;</v>
      </c>
      <c r="K128" t="str">
        <f>"&lt;td align='right'&gt;"&amp;Main!F128&amp;"&lt;/td&gt;"</f>
        <v>&lt;td align='right'&gt;117&lt;/td&gt;</v>
      </c>
      <c r="L128" t="str">
        <f>"&lt;td align='right'&gt;"&amp;Main!G128&amp;"&lt;/td&gt;"</f>
        <v>&lt;td align='right'&gt;125&lt;/td&gt;</v>
      </c>
      <c r="M128" t="str">
        <f>"&lt;td align='right'&gt;"&amp;Main!H128&amp;"&lt;/td&gt;"</f>
        <v>&lt;td align='right'&gt;120&lt;/td&gt;</v>
      </c>
      <c r="N128" t="str">
        <f>"&lt;td&gt;"&amp;Main!I128&amp;"&lt;/td&gt;&lt;/tr&gt;"</f>
        <v>&lt;td&gt;&lt;/td&gt;&lt;/tr&gt;</v>
      </c>
    </row>
    <row r="129" spans="1:14">
      <c r="A129" t="str">
        <f>"&lt;path "&amp;Main!R129&amp;" "&amp;Main!S129&amp;" id='"&amp;Main!K129&amp;"' /&gt;"</f>
        <v>&lt;path d="m 28743,25407 -1,48 m 218,-215 c -51,6 -91,57 -71,108 m -85,17 v -108 m -69,-15 128,-1" class="blackScript" id='Hilarion' /&gt;</v>
      </c>
      <c r="B129" t="str">
        <f>IF(Main!B129&lt;&gt;0,"&lt;text "&amp;Main!L129&amp;" "&amp;Main!M129&amp;" id='geo"&amp;Main!K129&amp;"'&gt;"&amp;Main!B129&amp;"&lt;/text&gt;","")</f>
        <v>&lt;text x='28554' y='25533' id='geoHilarion'&gt;(Sanctuary) of Saint Hilarion&lt;/text&gt;</v>
      </c>
      <c r="C129" t="str">
        <f>IF(Main!D129&lt;&gt;0,"&lt;text "&amp;Main!N129&amp;" "&amp;Main!O129&amp;" id='geo"&amp;Main!K129&amp;"'&gt;"&amp;Main!D129&amp;"&lt;/text&gt;","")</f>
        <v/>
      </c>
      <c r="D129" t="str">
        <f>IF(Main!P129&lt;&gt;0,"&lt;use xlink:href='#spotlight' x='"&amp;Main!P129&amp;"' y='"&amp;Main!Q129&amp;"' id='"&amp;Main!K129&amp;"' /&gt;","")</f>
        <v>&lt;use xlink:href='#spotlight' x='28630' y='25333' id='Hilarion' /&gt;</v>
      </c>
      <c r="F129" t="str">
        <f>"&lt;tr&gt;&lt;td&gt;"&amp;Main!A129&amp;"&lt;/td&gt;"</f>
        <v>&lt;tr&gt;&lt;td&gt;128&lt;/td&gt;</v>
      </c>
      <c r="G129" t="str">
        <f>"&lt;td&gt;&lt;a href='..\..\mm.svg#"&amp;Main!K129&amp;"'&gt;"&amp;Main!B129&amp;"&lt;/a&gt;&lt;/td&gt;"</f>
        <v>&lt;td&gt;&lt;a href='..\..\mm.svg#Hilarion'&gt;(Sanctuary) of Saint Hilarion&lt;/a&gt;&lt;/td&gt;</v>
      </c>
      <c r="H129" t="str">
        <f>"&lt;td lang='gk'&gt;"&amp;Main!C129&amp;"&lt;/td&gt;"</f>
        <v>&lt;td lang='gk'&gt;Τὸ &lt;span class='lcm'&gt;τοῦ ἁγίου&lt;/span&gt; Ἱ&lt;span class='lcm'&gt;λαρίωνος&lt;/span&gt;&lt;/td&gt;</v>
      </c>
      <c r="I129" t="str">
        <f>"&lt;td&gt;"&amp;Main!D129&amp;"&lt;/td&gt;"</f>
        <v>&lt;td&gt;&lt;/td&gt;</v>
      </c>
      <c r="J129" t="str">
        <f>"&lt;td align='right'&gt;"&amp;Main!E129&amp;"&lt;/td&gt;"</f>
        <v>&lt;td align='right'&gt;127&lt;/td&gt;</v>
      </c>
      <c r="K129" t="str">
        <f>"&lt;td align='right'&gt;"&amp;Main!F129&amp;"&lt;/td&gt;"</f>
        <v>&lt;td align='right'&gt;x&lt;/td&gt;</v>
      </c>
      <c r="L129" t="str">
        <f>"&lt;td align='right'&gt;"&amp;Main!G129&amp;"&lt;/td&gt;"</f>
        <v>&lt;td align='right'&gt;126&lt;/td&gt;</v>
      </c>
      <c r="M129" t="str">
        <f>"&lt;td align='right'&gt;"&amp;Main!H129&amp;"&lt;/td&gt;"</f>
        <v>&lt;td align='right'&gt;121&lt;/td&gt;</v>
      </c>
      <c r="N129" t="str">
        <f>"&lt;td&gt;"&amp;Main!I129&amp;"&lt;/td&gt;&lt;/tr&gt;"</f>
        <v>&lt;td&gt;Donner 1967, 28&lt;/td&gt;&lt;/tr&gt;</v>
      </c>
    </row>
    <row r="130" spans="1:14">
      <c r="A130" t="str">
        <f>"&lt;path "&amp;Main!R130&amp;" "&amp;Main!S130&amp;" id='"&amp;Main!K130&amp;"' /&gt;"</f>
        <v>&lt;path d="m 29416,24487 31,-101 29,68 m -167,42 c 99,-29 74,-137 -4,-128 l -15,189" class="blackScript" id='Raphia' /&gt;</v>
      </c>
      <c r="B130" t="str">
        <f>IF(Main!B130&lt;&gt;0,"&lt;text "&amp;Main!L130&amp;" "&amp;Main!M130&amp;" id='geo"&amp;Main!K130&amp;"'&gt;"&amp;Main!B130&amp;"&lt;/text&gt;","")</f>
        <v>&lt;text x='29034' y='24561' id='geoRaphia'&gt;Raphia&lt;/text&gt;</v>
      </c>
      <c r="C130" t="str">
        <f>IF(Main!D130&lt;&gt;0,"&lt;text "&amp;Main!N130&amp;" "&amp;Main!O130&amp;" id='geo"&amp;Main!K130&amp;"'&gt;"&amp;Main!D130&amp;"&lt;/text&gt;","")</f>
        <v/>
      </c>
      <c r="D130" t="str">
        <f>IF(Main!P130&lt;&gt;0,"&lt;use xlink:href='#spotlight' x='"&amp;Main!P130&amp;"' y='"&amp;Main!Q130&amp;"' id='"&amp;Main!K130&amp;"' /&gt;","")</f>
        <v>&lt;use xlink:href='#spotlight' x='29335' y='24619' id='Raphia' /&gt;</v>
      </c>
      <c r="F130" t="str">
        <f>"&lt;tr&gt;&lt;td&gt;"&amp;Main!A130&amp;"&lt;/td&gt;"</f>
        <v>&lt;tr&gt;&lt;td&gt;129&lt;/td&gt;</v>
      </c>
      <c r="G130" t="str">
        <f>"&lt;td&gt;&lt;a href='..\..\mm.svg#"&amp;Main!K130&amp;"'&gt;"&amp;Main!B130&amp;"&lt;/a&gt;&lt;/td&gt;"</f>
        <v>&lt;td&gt;&lt;a href='..\..\mm.svg#Raphia'&gt;Raphia&lt;/a&gt;&lt;/td&gt;</v>
      </c>
      <c r="H130" t="str">
        <f>"&lt;td lang='gk'&gt;"&amp;Main!C130&amp;"&lt;/td&gt;"</f>
        <v>&lt;td lang='gk'&gt;Ῥα&lt;span class='lcm'&gt;φία&lt;/span&gt;&lt;/td&gt;</v>
      </c>
      <c r="I130" t="str">
        <f>"&lt;td&gt;"&amp;Main!D130&amp;"&lt;/td&gt;"</f>
        <v>&lt;td&gt;&lt;/td&gt;</v>
      </c>
      <c r="J130" t="str">
        <f>"&lt;td align='right'&gt;"&amp;Main!E130&amp;"&lt;/td&gt;"</f>
        <v>&lt;td align='right'&gt;128&lt;/td&gt;</v>
      </c>
      <c r="K130" t="str">
        <f>"&lt;td align='right'&gt;"&amp;Main!F130&amp;"&lt;/td&gt;"</f>
        <v>&lt;td align='right'&gt;119&lt;/td&gt;</v>
      </c>
      <c r="L130" t="str">
        <f>"&lt;td align='right'&gt;"&amp;Main!G130&amp;"&lt;/td&gt;"</f>
        <v>&lt;td align='right'&gt;127&lt;/td&gt;</v>
      </c>
      <c r="M130" t="str">
        <f>"&lt;td align='right'&gt;"&amp;Main!H130&amp;"&lt;/td&gt;"</f>
        <v>&lt;td align='right'&gt;122&lt;/td&gt;</v>
      </c>
      <c r="N130" t="str">
        <f>"&lt;td&gt;"&amp;Main!I130&amp;"&lt;/td&gt;&lt;/tr&gt;"</f>
        <v>&lt;td&gt;&lt;/td&gt;&lt;/tr&gt;</v>
      </c>
    </row>
    <row r="131" spans="1:14">
      <c r="A131" t="str">
        <f>"&lt;path "&amp;Main!R131&amp;" "&amp;Main!S131&amp;" id='"&amp;Main!K131&amp;"' /&gt;"</f>
        <v>&lt;path d="m 30135,24016 h 26 m 20,33 h 25 m -64,29 21,6 m 62,-6 h 51 m -238,-75 c 102,-36 56,-94 -12,-91 l -8,155 c 40,3 131,-36 20,-64 z m 863,75 -3,-137 94,144 -11,-148 m -198,150 c -48,-8 -64,-124 5,-151 47,9 73,135 -5,151 z m -99,-151 1,140 m -66,-14 -41,-133 -97,154 m -121,-149 37,53 72,-58 m -71,142 1,-82" class="blackScript" id='Betylium' /&gt;</v>
      </c>
      <c r="B131" t="str">
        <f>IF(Main!B131&lt;&gt;0,"&lt;text "&amp;Main!L131&amp;" "&amp;Main!M131&amp;" id='geo"&amp;Main!K131&amp;"'&gt;"&amp;Main!B131&amp;"&lt;/text&gt;","")</f>
        <v>&lt;text x='29953' y='24430' id='geoBetylium'&gt;Betylium&lt;/text&gt;</v>
      </c>
      <c r="C131" t="str">
        <f>IF(Main!D131&lt;&gt;0,"&lt;text "&amp;Main!N131&amp;" "&amp;Main!O131&amp;" id='geo"&amp;Main!K131&amp;"'&gt;"&amp;Main!D131&amp;"&lt;/text&gt;","")</f>
        <v/>
      </c>
      <c r="D131" t="str">
        <f>IF(Main!P131&lt;&gt;0,"&lt;use xlink:href='#spotlight' x='"&amp;Main!P131&amp;"' y='"&amp;Main!Q131&amp;"' id='"&amp;Main!K131&amp;"' /&gt;","")</f>
        <v>&lt;use xlink:href='#spotlight' x='30169' y='24382' id='Betylium' /&gt;</v>
      </c>
      <c r="F131" t="str">
        <f>"&lt;tr&gt;&lt;td&gt;"&amp;Main!A131&amp;"&lt;/td&gt;"</f>
        <v>&lt;tr&gt;&lt;td&gt;130&lt;/td&gt;</v>
      </c>
      <c r="G131" t="str">
        <f>"&lt;td&gt;&lt;a href='..\..\mm.svg#"&amp;Main!K131&amp;"'&gt;"&amp;Main!B131&amp;"&lt;/a&gt;&lt;/td&gt;"</f>
        <v>&lt;td&gt;&lt;a href='..\..\mm.svg#Betylium'&gt;Betylium&lt;/a&gt;&lt;/td&gt;</v>
      </c>
      <c r="H131" t="str">
        <f>"&lt;td lang='gk'&gt;"&amp;Main!C131&amp;"&lt;/td&gt;"</f>
        <v>&lt;td lang='gk'&gt;Β&lt;span class='lcm'&gt;ητ&lt;/span&gt;υλιον&lt;/td&gt;</v>
      </c>
      <c r="I131" t="str">
        <f>"&lt;td&gt;"&amp;Main!D131&amp;"&lt;/td&gt;"</f>
        <v>&lt;td&gt;&lt;/td&gt;</v>
      </c>
      <c r="J131" t="str">
        <f>"&lt;td align='right'&gt;"&amp;Main!E131&amp;"&lt;/td&gt;"</f>
        <v>&lt;td align='right'&gt;129&lt;/td&gt;</v>
      </c>
      <c r="K131" t="str">
        <f>"&lt;td align='right'&gt;"&amp;Main!F131&amp;"&lt;/td&gt;"</f>
        <v>&lt;td align='right'&gt;120&lt;/td&gt;</v>
      </c>
      <c r="L131" t="str">
        <f>"&lt;td align='right'&gt;"&amp;Main!G131&amp;"&lt;/td&gt;"</f>
        <v>&lt;td align='right'&gt;128&lt;/td&gt;</v>
      </c>
      <c r="M131" t="str">
        <f>"&lt;td align='right'&gt;"&amp;Main!H131&amp;"&lt;/td&gt;"</f>
        <v>&lt;td align='right'&gt;123&lt;/td&gt;</v>
      </c>
      <c r="N131" t="str">
        <f>"&lt;td&gt;"&amp;Main!I131&amp;"&lt;/td&gt;&lt;/tr&gt;"</f>
        <v>&lt;td&gt;&lt;/td&gt;&lt;/tr&gt;</v>
      </c>
    </row>
    <row r="132" spans="1:14">
      <c r="A132" t="str">
        <f>"&lt;path "&amp;Main!R132&amp;" "&amp;Main!S132&amp;" id='"&amp;Main!K132&amp;"' /&gt;"</f>
        <v>&lt;path d="m 31210,23508 c 90,72 85,130 41,130 -42,0 -55,-55 31,-133 m -114,225 c -64,21 -41,114 -2,126 m -168,-86 h 80 m 0,69 -4,-125 m -80,1 2,126 m -149,-4 -2,-120 88,118 -4,-121 m 194,-224 -3,148 m -41,-153 86,3 m -261,-8 127,3 m -95,3 -4,145 m 69,-144 -1,145 m -526,71 2,126 m -134,-132 c 45,26 71,71 82,131 m -25,-45 -94,22 57,-81 m -106,-30 1,118 m -151,-16 67,1 m -87,18 62,-120 39,132 m -285,-133 -39,50 c 50,23 43,42 10,68 m -27,-125 v 119 m 103,-124 103,2 m -77,4 -3,126 m 55,-126 v 127 m 558,-110 c -65,17 -69,105 -2,125 m 94,-125 -3,136 m -42,-141 88,4 m 51,-1 1,140 m -17,-372 47,90 54,-83 m -57,146 3,-63 m -90,-98 -68,1 3,153 m -82,-161 2,160 m -90,-50 -97,24 75,-134 45,154 m -171,-160 1,156 m -88,3 c -58,-6 -77,-129 4,-156 51,10 62,144 -4,156 z m -113,-92 c 64,-27 43,-85 -8,-74 l 2,159 m -106,1 c -49,-6 -64,-132 5,-159 43,10 51,147 -5,159 z" class="redScript" id='BorderE' /&gt;</v>
      </c>
      <c r="B132" t="str">
        <f>IF(Main!B132&lt;&gt;0,"&lt;text "&amp;Main!L132&amp;" "&amp;Main!M132&amp;" id='geo"&amp;Main!K132&amp;"'&gt;"&amp;Main!B132&amp;"&lt;/text&gt;","")</f>
        <v>&lt;text x='31246' y='23656' id='geoBorderE'&gt;Border of Egypt and Palestine&lt;/text&gt;</v>
      </c>
      <c r="C132" t="str">
        <f>IF(Main!D132&lt;&gt;0,"&lt;text "&amp;Main!N132&amp;" "&amp;Main!O132&amp;" id='geo"&amp;Main!K132&amp;"'&gt;"&amp;Main!D132&amp;"&lt;/text&gt;","")</f>
        <v/>
      </c>
      <c r="D132" t="str">
        <f>IF(Main!P132&lt;&gt;0,"&lt;use xlink:href='#spotlight' x='"&amp;Main!P132&amp;"' y='"&amp;Main!Q132&amp;"' id='"&amp;Main!K132&amp;"' /&gt;","")</f>
        <v>&lt;use xlink:href='#spotlight' x='31227' y='23526' id='BorderE' /&gt;</v>
      </c>
      <c r="F132" t="str">
        <f>"&lt;tr&gt;&lt;td&gt;"&amp;Main!A132&amp;"&lt;/td&gt;"</f>
        <v>&lt;tr&gt;&lt;td&gt;131&lt;/td&gt;</v>
      </c>
      <c r="G132" t="str">
        <f>"&lt;td&gt;&lt;a href='..\..\mm.svg#"&amp;Main!K132&amp;"'&gt;"&amp;Main!B132&amp;"&lt;/a&gt;&lt;/td&gt;"</f>
        <v>&lt;td&gt;&lt;a href='..\..\mm.svg#BorderE'&gt;Border of Egypt and Palestine&lt;/a&gt;&lt;/td&gt;</v>
      </c>
      <c r="H132" t="str">
        <f>"&lt;td lang='gk'&gt;"&amp;Main!C132&amp;"&lt;/td&gt;"</f>
        <v>&lt;td lang='gk'&gt;Ὅροι Αἰγύπτου κ(αὶ) Παλαιστίνης&lt;/td&gt;</v>
      </c>
      <c r="I132" t="str">
        <f>"&lt;td&gt;"&amp;Main!D132&amp;"&lt;/td&gt;"</f>
        <v>&lt;td&gt;&lt;/td&gt;</v>
      </c>
      <c r="J132" t="str">
        <f>"&lt;td align='right'&gt;"&amp;Main!E132&amp;"&lt;/td&gt;"</f>
        <v>&lt;td align='right'&gt;130&lt;/td&gt;</v>
      </c>
      <c r="K132" t="str">
        <f>"&lt;td align='right'&gt;"&amp;Main!F132&amp;"&lt;/td&gt;"</f>
        <v>&lt;td align='right'&gt;121&lt;/td&gt;</v>
      </c>
      <c r="L132" t="str">
        <f>"&lt;td align='right'&gt;"&amp;Main!G132&amp;"&lt;/td&gt;"</f>
        <v>&lt;td align='right'&gt;129&lt;/td&gt;</v>
      </c>
      <c r="M132" t="str">
        <f>"&lt;td align='right'&gt;"&amp;Main!H132&amp;"&lt;/td&gt;"</f>
        <v>&lt;td align='right'&gt;124&lt;/td&gt;</v>
      </c>
      <c r="N132" t="str">
        <f>"&lt;td&gt;"&amp;Main!I132&amp;"&lt;/td&gt;&lt;/tr&gt;"</f>
        <v>&lt;td&gt;&lt;/td&gt;&lt;/tr&gt;</v>
      </c>
    </row>
    <row r="133" spans="1:14">
      <c r="A133" t="str">
        <f>"&lt;path "&amp;Main!R133&amp;" "&amp;Main!S133&amp;" id='"&amp;Main!K133&amp;"' /&gt;"</f>
        <v>&lt;path d="m 31290,23030 53,-11 m -63,41 41,-124 40,122 m -147,-83 c 65,-24 44,-77 -9,-68 l 2,144 m -92,-141 34,67 30,-66 m -35,140 1,-71 m -78,74 c -31,-5 -40,-110 2,-133 27,9 51,142 -2,133 z m -89,-78 c 66,-23 45,-76 -9,-67 l 2,143 m -62,3 c -27,-7 -36,-112 3,-136 23,12 19,163 -3,136 z m -65,-106 -16,33 21,49 m -36,-120 2,135 m -62,14 c -27,-7 -35,-126 2,-156 24,12 28,143 -2,156 z m -126,7 -2,-149 64,148 -3,-152 m -117,5 2,140 m -96,-77 c 65,-24 44,-77 -9,-68 l 2,143" class="blackScript" id='Rhinocorura' /&gt;</v>
      </c>
      <c r="B133" t="str">
        <f>IF(Main!B133&lt;&gt;0,"&lt;text "&amp;Main!L133&amp;" "&amp;Main!M133&amp;" id='geo"&amp;Main!K133&amp;"'&gt;"&amp;Main!B133&amp;"&lt;/text&gt;","")</f>
        <v>&lt;text x='30740' y='23158' id='geoRhinocorura'&gt;Rhinocorura&lt;/text&gt;</v>
      </c>
      <c r="C133" t="str">
        <f>IF(Main!D133&lt;&gt;0,"&lt;text "&amp;Main!N133&amp;" "&amp;Main!O133&amp;" id='geo"&amp;Main!K133&amp;"'&gt;"&amp;Main!D133&amp;"&lt;/text&gt;","")</f>
        <v/>
      </c>
      <c r="D133" t="str">
        <f>IF(Main!P133&lt;&gt;0,"&lt;use xlink:href='#spotlight' x='"&amp;Main!P133&amp;"' y='"&amp;Main!Q133&amp;"' id='"&amp;Main!K133&amp;"' /&gt;","")</f>
        <v>&lt;use xlink:href='#spotlight' x='30547' y='23132' id='Rhinocorura' /&gt;</v>
      </c>
      <c r="F133" t="str">
        <f>"&lt;tr&gt;&lt;td&gt;"&amp;Main!A133&amp;"&lt;/td&gt;"</f>
        <v>&lt;tr&gt;&lt;td&gt;132&lt;/td&gt;</v>
      </c>
      <c r="G133" t="str">
        <f>"&lt;td&gt;&lt;a href='..\..\mm.svg#"&amp;Main!K133&amp;"'&gt;"&amp;Main!B133&amp;"&lt;/a&gt;&lt;/td&gt;"</f>
        <v>&lt;td&gt;&lt;a href='..\..\mm.svg#Rhinocorura'&gt;Rhinocorura&lt;/a&gt;&lt;/td&gt;</v>
      </c>
      <c r="H133" t="str">
        <f>"&lt;td lang='gk'&gt;"&amp;Main!C133&amp;"&lt;/td&gt;"</f>
        <v>&lt;td lang='gk'&gt;Ῥινοκόρουρα&lt;/td&gt;</v>
      </c>
      <c r="I133" t="str">
        <f>"&lt;td&gt;"&amp;Main!D133&amp;"&lt;/td&gt;"</f>
        <v>&lt;td&gt;&lt;/td&gt;</v>
      </c>
      <c r="J133" t="str">
        <f>"&lt;td align='right'&gt;"&amp;Main!E133&amp;"&lt;/td&gt;"</f>
        <v>&lt;td align='right'&gt;131&lt;/td&gt;</v>
      </c>
      <c r="K133" t="str">
        <f>"&lt;td align='right'&gt;"&amp;Main!F133&amp;"&lt;/td&gt;"</f>
        <v>&lt;td align='right'&gt;122&lt;/td&gt;</v>
      </c>
      <c r="L133" t="str">
        <f>"&lt;td align='right'&gt;"&amp;Main!G133&amp;"&lt;/td&gt;"</f>
        <v>&lt;td align='right'&gt;130&lt;/td&gt;</v>
      </c>
      <c r="M133" t="str">
        <f>"&lt;td align='right'&gt;"&amp;Main!H133&amp;"&lt;/td&gt;"</f>
        <v>&lt;td align='right'&gt;125&lt;/td&gt;</v>
      </c>
      <c r="N133" t="str">
        <f>"&lt;td&gt;"&amp;Main!I133&amp;"&lt;/td&gt;&lt;/tr&gt;"</f>
        <v>&lt;td&gt;&lt;/td&gt;&lt;/tr&gt;</v>
      </c>
    </row>
    <row r="134" spans="1:14">
      <c r="A134" t="str">
        <f>"&lt;path "&amp;Main!R134&amp;" "&amp;Main!S134&amp;" id='"&amp;Main!K134&amp;"' /&gt;"</f>
        <v>&lt;path d="m 31720,22621 3,-100 m 0,51 65,-1 2,-43 m -212,102 8,-124 67,129 4,-127 m -135,-13 -9,127 m -41,-126 -39,50 19,64 m -36,-122 -11,126 m -129,-27 69,-18 m -67,19 44,-113 34,134 m -142,-92 c 57,-24 46,-68 -1,-59 l -5,133 m -85,-140 -2,140 m -28,-145 59,4 m -105,-4 c -64,21 -41,123 -2,135 m -123,-5 c -38,-7 -42,-123 8,-144 39,11 35,140 -8,144 z" class="blackScript" id='Ostracine' /&gt;</v>
      </c>
      <c r="B134" t="str">
        <f>IF(Main!B134&lt;&gt;0,"&lt;text "&amp;Main!L134&amp;" "&amp;Main!M134&amp;" id='geo"&amp;Main!K134&amp;"'&gt;"&amp;Main!B134&amp;"&lt;/text&gt;","")</f>
        <v>&lt;text x='31174' y='22696' id='geoOstracine'&gt;Ostracine&lt;/text&gt;</v>
      </c>
      <c r="C134" t="str">
        <f>IF(Main!D134&lt;&gt;0,"&lt;text "&amp;Main!N134&amp;" "&amp;Main!O134&amp;" id='geo"&amp;Main!K134&amp;"'&gt;"&amp;Main!D134&amp;"&lt;/text&gt;","")</f>
        <v/>
      </c>
      <c r="D134" t="str">
        <f>IF(Main!P134&lt;&gt;0,"&lt;use xlink:href='#spotlight' x='"&amp;Main!P134&amp;"' y='"&amp;Main!Q134&amp;"' id='"&amp;Main!K134&amp;"' /&gt;","")</f>
        <v>&lt;use xlink:href='#spotlight' x='30997' y='22575' id='Ostracine' /&gt;</v>
      </c>
      <c r="F134" t="str">
        <f>"&lt;tr&gt;&lt;td&gt;"&amp;Main!A134&amp;"&lt;/td&gt;"</f>
        <v>&lt;tr&gt;&lt;td&gt;133&lt;/td&gt;</v>
      </c>
      <c r="G134" t="str">
        <f>"&lt;td&gt;&lt;a href='..\..\mm.svg#"&amp;Main!K134&amp;"'&gt;"&amp;Main!B134&amp;"&lt;/a&gt;&lt;/td&gt;"</f>
        <v>&lt;td&gt;&lt;a href='..\..\mm.svg#Ostracine'&gt;Ostracine&lt;/a&gt;&lt;/td&gt;</v>
      </c>
      <c r="H134" t="str">
        <f>"&lt;td lang='gk'&gt;"&amp;Main!C134&amp;"&lt;/td&gt;"</f>
        <v>&lt;td lang='gk'&gt;Ὀστρακίνη&lt;/td&gt;</v>
      </c>
      <c r="I134" t="str">
        <f>"&lt;td&gt;"&amp;Main!D134&amp;"&lt;/td&gt;"</f>
        <v>&lt;td&gt;&lt;/td&gt;</v>
      </c>
      <c r="J134" t="str">
        <f>"&lt;td align='right'&gt;"&amp;Main!E134&amp;"&lt;/td&gt;"</f>
        <v>&lt;td align='right'&gt;132&lt;/td&gt;</v>
      </c>
      <c r="K134" t="str">
        <f>"&lt;td align='right'&gt;"&amp;Main!F134&amp;"&lt;/td&gt;"</f>
        <v>&lt;td align='right'&gt;123&lt;/td&gt;</v>
      </c>
      <c r="L134" t="str">
        <f>"&lt;td align='right'&gt;"&amp;Main!G134&amp;"&lt;/td&gt;"</f>
        <v>&lt;td align='right'&gt;131&lt;/td&gt;</v>
      </c>
      <c r="M134" t="str">
        <f>"&lt;td align='right'&gt;"&amp;Main!H134&amp;"&lt;/td&gt;"</f>
        <v>&lt;td align='right'&gt;126&lt;/td&gt;</v>
      </c>
      <c r="N134" t="str">
        <f>"&lt;td&gt;"&amp;Main!I134&amp;"&lt;/td&gt;&lt;/tr&gt;"</f>
        <v>&lt;td&gt;&lt;/td&gt;&lt;/tr&gt;</v>
      </c>
    </row>
    <row r="135" spans="1:14">
      <c r="A135" t="str">
        <f>"&lt;path "&amp;Main!R135&amp;" "&amp;Main!S135&amp;" id='"&amp;Main!K135&amp;"' /&gt;"</f>
        <v>&lt;path d="m 31914,22152 7,-99 68,105 9,-107 m -135,-1 -4,95 m -53,-118 c -69,17 -62,106 -3,107 m -144,-25 h 36 m -48,18 35,-61 m -4,-50 43,116 m -118,-115 -36,48 25,51 m -38,-102 -1,106 m -204,-115 -2,111 m -24,-115 51,3 m 92,117 c -41,-5 -58,-97 1,-115 36,7 47,106 -1,115 z" class="blackScript" id='Casius' /&gt;</v>
      </c>
      <c r="B135" t="str">
        <f>IF(Main!B135&lt;&gt;0,"&lt;text "&amp;Main!L135&amp;" "&amp;Main!M135&amp;" id='geo"&amp;Main!K135&amp;"'&gt;"&amp;Main!B135&amp;"&lt;/text&gt;","")</f>
        <v>&lt;text x='31620' y='22363' id='geoCasius'&gt;Casium&lt;/text&gt;</v>
      </c>
      <c r="C135" t="str">
        <f>IF(Main!D135&lt;&gt;0,"&lt;text "&amp;Main!N135&amp;" "&amp;Main!O135&amp;" id='geo"&amp;Main!K135&amp;"'&gt;"&amp;Main!D135&amp;"&lt;/text&gt;","")</f>
        <v/>
      </c>
      <c r="D135" t="str">
        <f>IF(Main!P135&lt;&gt;0,"&lt;use xlink:href='#spotlight' x='"&amp;Main!P135&amp;"' y='"&amp;Main!Q135&amp;"' id='"&amp;Main!K135&amp;"' /&gt;","")</f>
        <v>&lt;use xlink:href='#spotlight' x='31262' y='22194' id='Casius' /&gt;</v>
      </c>
      <c r="F135" t="str">
        <f>"&lt;tr&gt;&lt;td&gt;"&amp;Main!A135&amp;"&lt;/td&gt;"</f>
        <v>&lt;tr&gt;&lt;td&gt;134&lt;/td&gt;</v>
      </c>
      <c r="G135" t="str">
        <f>"&lt;td&gt;&lt;a href='..\..\mm.svg#"&amp;Main!K135&amp;"'&gt;"&amp;Main!B135&amp;"&lt;/a&gt;&lt;/td&gt;"</f>
        <v>&lt;td&gt;&lt;a href='..\..\mm.svg#Casius'&gt;Casium&lt;/a&gt;&lt;/td&gt;</v>
      </c>
      <c r="H135" t="str">
        <f>"&lt;td lang='gk'&gt;"&amp;Main!C135&amp;"&lt;/td&gt;"</f>
        <v>&lt;td lang='gk'&gt;Τὸ Κασιν&lt;/td&gt;</v>
      </c>
      <c r="I135" t="str">
        <f>"&lt;td&gt;"&amp;Main!D135&amp;"&lt;/td&gt;"</f>
        <v>&lt;td&gt;&lt;/td&gt;</v>
      </c>
      <c r="J135" t="str">
        <f>"&lt;td align='right'&gt;"&amp;Main!E135&amp;"&lt;/td&gt;"</f>
        <v>&lt;td align='right'&gt;133&lt;/td&gt;</v>
      </c>
      <c r="K135" t="str">
        <f>"&lt;td align='right'&gt;"&amp;Main!F135&amp;"&lt;/td&gt;"</f>
        <v>&lt;td align='right'&gt;124&lt;/td&gt;</v>
      </c>
      <c r="L135" t="str">
        <f>"&lt;td align='right'&gt;"&amp;Main!G135&amp;"&lt;/td&gt;"</f>
        <v>&lt;td align='right'&gt;132&lt;/td&gt;</v>
      </c>
      <c r="M135" t="str">
        <f>"&lt;td align='right'&gt;"&amp;Main!H135&amp;"&lt;/td&gt;"</f>
        <v>&lt;td align='right'&gt;127&lt;/td&gt;</v>
      </c>
      <c r="N135" t="str">
        <f>"&lt;td&gt;"&amp;Main!I135&amp;"&lt;/td&gt;&lt;/tr&gt;"</f>
        <v>&lt;td&gt;&lt;/td&gt;&lt;/tr&gt;</v>
      </c>
    </row>
    <row r="136" spans="1:14">
      <c r="A136" t="str">
        <f>"&lt;path "&amp;Main!R136&amp;" "&amp;Main!S136&amp;" id='"&amp;Main!K136&amp;"' /&gt;"</f>
        <v>&lt;path d="m 32193,21716 -1,110 m -26,-114 54,3 m 138,29 c -27,2 -18,84 3,85 m 143,2 c -16,-12 -21,-53 0,-70 m -116,-15 60,84 m -53,-7 52,-72 m -149,55 -72,8 61,-79 22,98 m -251,-36 5,-103 54,109 7,-113 m -147,46 h 30 m -1,-40 c -38,10 -48,81 1,101 m -166,-131 97,5 m -64,3 -10,104 m 53,-104 v 102 m -139,-19 c -35,-5 -47,-87 4,-105 31,7 37,97 -4,105 z m -88,-106 -4,98 m -23,-102 54,3 m 258,311 4,-116 61,124 10,-117 m -169,109 c -50,-5 -66,-105 5,-127 44,8 53,117 -5,127 z m -195,-38 9,-109 82,117 7,-102" class="blackScript" id='Pentaschoinon' /&gt;</v>
      </c>
      <c r="B136" t="str">
        <f>IF(Main!B136&lt;&gt;0,"&lt;text "&amp;Main!L136&amp;" "&amp;Main!M136&amp;" id='geo"&amp;Main!K136&amp;"'&gt;"&amp;Main!B136&amp;"&lt;/text&gt;","")</f>
        <v>&lt;text x='32070' y='21962' id='geoPentaschoinon'&gt;Pentaschoinon&lt;/text&gt;</v>
      </c>
      <c r="C136" t="str">
        <f>IF(Main!D136&lt;&gt;0,"&lt;text "&amp;Main!N136&amp;" "&amp;Main!O136&amp;" id='geo"&amp;Main!K136&amp;"'&gt;"&amp;Main!D136&amp;"&lt;/text&gt;","")</f>
        <v/>
      </c>
      <c r="D136" t="str">
        <f>IF(Main!P136&lt;&gt;0,"&lt;use xlink:href='#spotlight' x='"&amp;Main!P136&amp;"' y='"&amp;Main!Q136&amp;"' id='"&amp;Main!K136&amp;"' /&gt;","")</f>
        <v>&lt;use xlink:href='#spotlight' x='31829' y='21871' id='Pentaschoinon' /&gt;</v>
      </c>
      <c r="F136" t="str">
        <f>"&lt;tr&gt;&lt;td&gt;"&amp;Main!A136&amp;"&lt;/td&gt;"</f>
        <v>&lt;tr&gt;&lt;td&gt;135&lt;/td&gt;</v>
      </c>
      <c r="G136" t="str">
        <f>"&lt;td&gt;&lt;a href='..\..\mm.svg#"&amp;Main!K136&amp;"'&gt;"&amp;Main!B136&amp;"&lt;/a&gt;&lt;/td&gt;"</f>
        <v>&lt;td&gt;&lt;a href='..\..\mm.svg#Pentaschoinon'&gt;Pentaschoinon&lt;/a&gt;&lt;/td&gt;</v>
      </c>
      <c r="H136" t="str">
        <f>"&lt;td lang='gk'&gt;"&amp;Main!C136&amp;"&lt;/td&gt;"</f>
        <v>&lt;td lang='gk'&gt;Τὸ Πεντασχο&lt;span class='lcm'&gt;ι&lt;/span&gt;νον&lt;/td&gt;</v>
      </c>
      <c r="I136" t="str">
        <f>"&lt;td&gt;"&amp;Main!D136&amp;"&lt;/td&gt;"</f>
        <v>&lt;td&gt;&lt;/td&gt;</v>
      </c>
      <c r="J136" t="str">
        <f>"&lt;td align='right'&gt;"&amp;Main!E136&amp;"&lt;/td&gt;"</f>
        <v>&lt;td align='right'&gt;134&lt;/td&gt;</v>
      </c>
      <c r="K136" t="str">
        <f>"&lt;td align='right'&gt;"&amp;Main!F136&amp;"&lt;/td&gt;"</f>
        <v>&lt;td align='right'&gt;125&lt;/td&gt;</v>
      </c>
      <c r="L136" t="str">
        <f>"&lt;td align='right'&gt;"&amp;Main!G136&amp;"&lt;/td&gt;"</f>
        <v>&lt;td align='right'&gt;133&lt;/td&gt;</v>
      </c>
      <c r="M136" t="str">
        <f>"&lt;td align='right'&gt;"&amp;Main!H136&amp;"&lt;/td&gt;"</f>
        <v>&lt;td align='right'&gt;128&lt;/td&gt;</v>
      </c>
      <c r="N136" t="str">
        <f>"&lt;td&gt;"&amp;Main!I136&amp;"&lt;/td&gt;&lt;/tr&gt;"</f>
        <v>&lt;td&gt;&lt;/td&gt;&lt;/tr&gt;</v>
      </c>
    </row>
    <row r="137" spans="1:14">
      <c r="A137" t="str">
        <f>"&lt;path "&amp;Main!R137&amp;" "&amp;Main!S137&amp;" id='"&amp;Main!K137&amp;"' /&gt;"</f>
        <v>&lt;path d="m 32344,21331 -77,20 48,-100 54,119 m -203,-9 c -42,-5 -36,-89 9,-111 44,8 49,101 -9,111 z m -101,-118 v 100 m -30,-99 69,3" class="blackScript" id='Aphtaeum' /&gt;</v>
      </c>
      <c r="B137" t="str">
        <f>IF(Main!B137&lt;&gt;0,"&lt;text "&amp;Main!L137&amp;" "&amp;Main!M137&amp;" id='geo"&amp;Main!K137&amp;"'&gt;"&amp;Main!B137&amp;"&lt;/text&gt;","")</f>
        <v>&lt;text x='32251' y='21457' id='geoAphtaeum'&gt;Aphnaeum&lt;/text&gt;</v>
      </c>
      <c r="C137" t="str">
        <f>IF(Main!D137&lt;&gt;0,"&lt;text "&amp;Main!N137&amp;" "&amp;Main!O137&amp;" id='geo"&amp;Main!K137&amp;"'&gt;"&amp;Main!D137&amp;"&lt;/text&gt;","")</f>
        <v/>
      </c>
      <c r="D137" t="str">
        <f>IF(Main!P137&lt;&gt;0,"&lt;use xlink:href='#spotlight' x='"&amp;Main!P137&amp;"' y='"&amp;Main!Q137&amp;"' id='"&amp;Main!K137&amp;"' /&gt;","")</f>
        <v>&lt;use xlink:href='#spotlight' x='32301' y='21412' id='Aphtaeum' /&gt;</v>
      </c>
      <c r="F137" t="str">
        <f>"&lt;tr&gt;&lt;td&gt;"&amp;Main!A137&amp;"&lt;/td&gt;"</f>
        <v>&lt;tr&gt;&lt;td&gt;136&lt;/td&gt;</v>
      </c>
      <c r="G137" t="str">
        <f>"&lt;td&gt;&lt;a href='..\..\mm.svg#"&amp;Main!K137&amp;"'&gt;"&amp;Main!B137&amp;"&lt;/a&gt;&lt;/td&gt;"</f>
        <v>&lt;td&gt;&lt;a href='..\..\mm.svg#Aphtaeum'&gt;Aphnaeum&lt;/a&gt;&lt;/td&gt;</v>
      </c>
      <c r="H137" t="str">
        <f>"&lt;td lang='gk'&gt;"&amp;Main!C137&amp;"&lt;/td&gt;"</f>
        <v>&lt;td lang='gk'&gt;Τὸ Ἀ&lt;span class='lcm'&gt;φθαίον&lt;/span&gt;&lt;/td&gt;</v>
      </c>
      <c r="I137" t="str">
        <f>"&lt;td&gt;"&amp;Main!D137&amp;"&lt;/td&gt;"</f>
        <v>&lt;td&gt;&lt;/td&gt;</v>
      </c>
      <c r="J137" t="str">
        <f>"&lt;td align='right'&gt;"&amp;Main!E137&amp;"&lt;/td&gt;"</f>
        <v>&lt;td align='right'&gt;135&lt;/td&gt;</v>
      </c>
      <c r="K137" t="str">
        <f>"&lt;td align='right'&gt;"&amp;Main!F137&amp;"&lt;/td&gt;"</f>
        <v>&lt;td align='right'&gt;126&lt;/td&gt;</v>
      </c>
      <c r="L137" t="str">
        <f>"&lt;td align='right'&gt;"&amp;Main!G137&amp;"&lt;/td&gt;"</f>
        <v>&lt;td align='right'&gt;134&lt;/td&gt;</v>
      </c>
      <c r="M137" t="str">
        <f>"&lt;td align='right'&gt;"&amp;Main!H137&amp;"&lt;/td&gt;"</f>
        <v>&lt;td align='right'&gt;129&lt;/td&gt;</v>
      </c>
      <c r="N137" t="str">
        <f>"&lt;td&gt;"&amp;Main!I137&amp;"&lt;/td&gt;&lt;/tr&gt;"</f>
        <v>&lt;td&gt;&lt;/td&gt;&lt;/tr&gt;</v>
      </c>
    </row>
    <row r="138" spans="1:14">
      <c r="A138" t="str">
        <f>"&lt;path "&amp;Main!R138&amp;" "&amp;Main!S138&amp;" id='"&amp;Main!K138&amp;"' /&gt;"</f>
        <v>&lt;path d="m 35419,12072 c 2,31 -7,107 42,131 m -4304,-450 11,215 m -107,-196 189,-11 m 4063,210 15,220 m -634,-474 13,158 m -341,-203 c -51,57 -40,216 38,212 m 80,-92 c 55,200 164,73 106,-79 m -2376,-188 11,85 m 1814,575 -88,-174 -64,180 121,-57 m -586,-273 92,-14 m -124,60 c 37,-72 54,-129 85,-214 32,103 23,135 70,205 m -1013,-66 130,2 m -182,76 c 46,-75 88,-150 105,-233 28,104 77,162 120,233 m 897,92 200,213 m -220,-2 238,-210 m -1456,-231 c 121,9 124,-100 -3,-79 l 12,221 m 2220,79 76,81 55,-89 m -65,249 8,-151 m -3510,-330 11,215 m -107,-196 189,-11 m 2196,455 c -88,-1 -88,-110 17,-230 64,64 66,220 -17,230 z m 604,-519 c -71,82 14,276 89,140 94,125 153,-51 84,-136 m -2620,35 81,98 87,-93 m -81,203 v -111 m 1607,-142 8,207 m -53,-206 95,4 m -1882,272 c -91,-2 -93,-177 29,-212 81,17 85,211 -29,212 z m 2948,70 -59,82 41,23 m -80,-133 12,207 m 484,-213 c -93,19 -122,186 -24,217 m -1629,-306 -76,-229 -104,222 m 838,-126 94,-5 m -18,-86 c -115,22 -77,274 29,208 m -742,-223 15,229 m -1429,-380 126,-3 m 2,109 -4,-190 m -128,23 v 172 m -224,-90 c 124,-77 91,-104 -14,-88 l 4,185 m 534,87 15,220 m 2834,274 c -87,-2 -71,-175 21,-222 69,29 81,229 -21,222 z m -401,7 c -70,3 -75,-163 7,-211 46,31 71,211 -7,211 z m -1737,-469 147,-5 m 6,139 -16,-223 m -150,-13 12,254 m 904,-224 c -111,49 -72,275 37,184 m -2552,-321 110,-5 m -19,-111 c -138,70 -81,211 27,215 m 721,-193 11,168 m 3245,463 c -15,-100 -211,-72 -202,0 2,85 203,91 202,0 z m -93,-106 -9,250 m -3189,-472 c -191,-52 -184,184 -65,185 m 2358,279 -90,-214 -83,223 m -1811,-515 c -211,-17 -135,239 -1,197" class="blackScript" id='SerpentBrass' /&gt;</v>
      </c>
      <c r="B138" t="str">
        <f>IF(Main!B138&lt;&gt;0,"&lt;text "&amp;Main!L138&amp;" "&amp;Main!M138&amp;" id='geo"&amp;Main!K138&amp;"'&gt;"&amp;Main!B138&amp;"&lt;/text&gt;","")</f>
        <v>&lt;text x='32576' y='12326' id='geoSerpentBrass'&gt;Serpent Desert&lt;/text&gt;</v>
      </c>
      <c r="C138" t="str">
        <f>IF(Main!D138&lt;&gt;0,"&lt;text "&amp;Main!N138&amp;" "&amp;Main!O138&amp;" id='geo"&amp;Main!K138&amp;"'&gt;"&amp;Main!D138&amp;"&lt;/text&gt;","")</f>
        <v>&lt;text x='30744' y='10927' id='geoSerpentBrass'&gt;Desert where the serpent of brass saved the Israelites&lt;/text&gt;</v>
      </c>
      <c r="D138" t="str">
        <f>IF(Main!P138&lt;&gt;0,"&lt;use xlink:href='#spotlight' x='"&amp;Main!P138&amp;"' y='"&amp;Main!Q138&amp;"' id='"&amp;Main!K138&amp;"' /&gt;","")</f>
        <v>&lt;use xlink:href='#spotlight' x='32570' y='12174' id='SerpentBrass' /&gt;</v>
      </c>
      <c r="F138" t="str">
        <f>"&lt;tr&gt;&lt;td&gt;"&amp;Main!A138&amp;"&lt;/td&gt;"</f>
        <v>&lt;tr&gt;&lt;td&gt;137&lt;/td&gt;</v>
      </c>
      <c r="G138" t="str">
        <f>"&lt;td&gt;&lt;a href='..\..\mm.svg#"&amp;Main!K138&amp;"'&gt;"&amp;Main!B138&amp;"&lt;/a&gt;&lt;/td&gt;"</f>
        <v>&lt;td&gt;&lt;a href='..\..\mm.svg#SerpentBrass'&gt;Serpent Desert&lt;/a&gt;&lt;/td&gt;</v>
      </c>
      <c r="H138" t="str">
        <f>"&lt;td lang='gk'&gt;"&amp;Main!C138&amp;"&lt;/td&gt;"</f>
        <v>&lt;td lang='gk'&gt;Ἔρημ&lt;span class='lcm'&gt;ος ἔνθα&lt;/span&gt; τοὺς Ἰσραηλίτας ἔ(σ)ω(σ)ιν ὁ χαλκοὺς ὄφις&lt;/td&gt;</v>
      </c>
      <c r="I138" t="str">
        <f>"&lt;td&gt;"&amp;Main!D138&amp;"&lt;/td&gt;"</f>
        <v>&lt;td&gt;Desert where the serpent of brass saved the Israelites&lt;/td&gt;</v>
      </c>
      <c r="J138" t="str">
        <f>"&lt;td align='right'&gt;"&amp;Main!E138&amp;"&lt;/td&gt;"</f>
        <v>&lt;td align='right'&gt;136&lt;/td&gt;</v>
      </c>
      <c r="K138" t="str">
        <f>"&lt;td align='right'&gt;"&amp;Main!F138&amp;"&lt;/td&gt;"</f>
        <v>&lt;td align='right'&gt;23&lt;/td&gt;</v>
      </c>
      <c r="L138" t="str">
        <f>"&lt;td align='right'&gt;"&amp;Main!G138&amp;"&lt;/td&gt;"</f>
        <v>&lt;td align='right'&gt;135&lt;/td&gt;</v>
      </c>
      <c r="M138" t="str">
        <f>"&lt;td align='right'&gt;"&amp;Main!H138&amp;"&lt;/td&gt;"</f>
        <v>&lt;td align='right'&gt;21&lt;/td&gt;</v>
      </c>
      <c r="N138" t="str">
        <f>"&lt;td&gt;"&amp;Main!I138&amp;"&lt;/td&gt;&lt;/tr&gt;"</f>
        <v>&lt;td&gt;&lt;/td&gt;&lt;/tr&gt;</v>
      </c>
    </row>
    <row r="139" spans="1:14">
      <c r="A139" t="str">
        <f>"&lt;path "&amp;Main!R139&amp;" "&amp;Main!S139&amp;" id='"&amp;Main!K139&amp;"' /&gt;"</f>
        <v>&lt;path d="m 32336,14622 13,-1 m -90,2 14,-1 m -230,3 h 15 m 723,65 h 95 m -2,82 -5,-148 m -95,7 v 141 m 738,-27 c -62,-7 -82,-118 6,-146 54,11 66,133 -6,146 z m -264,-135 150,3 m -112,3 -4,129 m 80,-128 -3,124 m -244,-71 51,-3 m -5,-55 c -79,13 -65,109 6,135 m -112,4 -48,-133 -46,130 m -1128,262 -59,-135 -74,119 m 190,-38 64,-2 m -3,-81 c -100,16 -88,129 2,160 m 192,-11 -3,-153 -53,60 -71,-69 -3,162 m 208,-81 h 103 m 1,93 -3,-161 m -110,2 5,159 m 253,-169 c -114,29 -88,153 -3,155 m 70,-68 64,-2 m -5,-87 c -84,40 -80,147 2,166 m 107,-4 -3,-158 103,156 -5,-160 m -103,-121 -111,30 66,-141 54,137 m -179,-68 c 65,-27 44,-86 -8,-75 l 2,158 m -80,-154 c -87,20 -35,141 11,150 m -154,-121 14,131 m -138,4 c -65,-7 -97,-134 -5,-163 57,11 80,150 5,163 z m -114,-117 -52,53 c 42,-4 43,27 48,56 m -67,-136 13,146 m -192,-102 h 112 m 10,103 -11,-150 m -105,8 v 143 m -72,1 -49,-138 -69,141 m -59,-408 146,3 m -117,16 4,150 m 78,-161 11,158 m 113,-93 c 3,0 64,-2 64,-2 m 14,-69 c -129,-10 -110,167 -12,165 m 226,1 -70,-172 -64,161 m 231,1 c -65,-8 -86,-138 6,-166 57,10 69,153 -6,166 z m -51,-81 97,-2 m 123,79 c -65,-7 -86,-137 6,-166 57,11 69,153 -6,166 z m 115,1 -6,-167 103,156 -5,-160 m 79,-8 7,174 m -39,-170 68,-6 m 67,-10 2,182 m 96,-174 2,168 m -42,-172 86,-9 m 85,10 c -98,69 -4,245 34,119 40,120 143,-35 63,-91 m 156,94 -76,37 53,-158 56,150 m 208,8 -3,-166 -62,90 -70,-90 5,167 m 267,-166 68,166 m -24,-44 -120,42 87,-122 m 7,-224 82,-2 m 0,-64 c -123,16 -127,160 2,160 m -236,-63 -107,54 104,-145 42,139 m -283,28 c -65,-8 -86,-138 6,-166 57,10 69,153 -6,166 z m -88,-91 175,-2 m -371,86 -12,-160 112,158 -5,-160 m -295,73 78,-2 m 0,-63 c -128,-14 -121,148 2,156 m -163,13 -3,-166 -62,90 -64,-90 5,170 m -90,-167 10,166 m -169,-164 -50,164 141,-3 z m -125,3 2,163 m -61,-88 c -2,-41 -132,-42 -132,1 1,52 132,51 132,-1 z m -64,-79 -2,162 m -117,-55 -152,55 104,-144 63,142 m -299,-66 c 103,-22 64,-97 -12,-88 l 3,186" class="blackScript" id='Raphidim' /&gt;</v>
      </c>
      <c r="B139" t="str">
        <f>IF(Main!B139&lt;&gt;0,"&lt;text "&amp;Main!L139&amp;" "&amp;Main!M139&amp;" id='geo"&amp;Main!K139&amp;"'&gt;"&amp;Main!B139&amp;"&lt;/text&gt;","")</f>
        <v>&lt;text x='31186' y='15290' id='geoRaphidim'&gt;Raphidim&lt;/text&gt;</v>
      </c>
      <c r="C139" t="str">
        <f>IF(Main!D139&lt;&gt;0,"&lt;text "&amp;Main!N139&amp;" "&amp;Main!O139&amp;" id='geo"&amp;Main!K139&amp;"'&gt;"&amp;Main!D139&amp;"&lt;/text&gt;","")</f>
        <v>&lt;text x='31432' y='15319' id='geoRaphidim'&gt;Raphidim, where Israel fought against approaching Amalek [Exod. 17: 8-16]&lt;/text&gt;</v>
      </c>
      <c r="D139" t="str">
        <f>IF(Main!P139&lt;&gt;0,"&lt;use xlink:href='#spotlight' x='"&amp;Main!P139&amp;"' y='"&amp;Main!Q139&amp;"' id='"&amp;Main!K139&amp;"' /&gt;","")</f>
        <v>&lt;use xlink:href='#spotlight' x='31754' y='15191' id='Raphidim' /&gt;</v>
      </c>
      <c r="F139" t="str">
        <f>"&lt;tr&gt;&lt;td&gt;"&amp;Main!A139&amp;"&lt;/td&gt;"</f>
        <v>&lt;tr&gt;&lt;td&gt;138&lt;/td&gt;</v>
      </c>
      <c r="G139" t="str">
        <f>"&lt;td&gt;&lt;a href='..\..\mm.svg#"&amp;Main!K139&amp;"'&gt;"&amp;Main!B139&amp;"&lt;/a&gt;&lt;/td&gt;"</f>
        <v>&lt;td&gt;&lt;a href='..\..\mm.svg#Raphidim'&gt;Raphidim&lt;/a&gt;&lt;/td&gt;</v>
      </c>
      <c r="H139" t="str">
        <f>"&lt;td lang='gk'&gt;"&amp;Main!C139&amp;"&lt;/td&gt;"</f>
        <v>&lt;td lang='gk'&gt;Ραφιδιμ ἔνθα ἐπελθόντι τῷ Αμαληκ ὁ Ἰσραὴλ ἐπολέμησεν&lt;/td&gt;</v>
      </c>
      <c r="I139" t="str">
        <f>"&lt;td&gt;"&amp;Main!D139&amp;"&lt;/td&gt;"</f>
        <v>&lt;td&gt;Raphidim, where Israel fought against approaching Amalek [Exod. 17: 8-16]&lt;/td&gt;</v>
      </c>
      <c r="J139" t="str">
        <f>"&lt;td align='right'&gt;"&amp;Main!E139&amp;"&lt;/td&gt;"</f>
        <v>&lt;td align='right'&gt;137&lt;/td&gt;</v>
      </c>
      <c r="K139" t="str">
        <f>"&lt;td align='right'&gt;"&amp;Main!F139&amp;"&lt;/td&gt;"</f>
        <v>&lt;td align='right'&gt;97&lt;/td&gt;</v>
      </c>
      <c r="L139" t="str">
        <f>"&lt;td align='right'&gt;"&amp;Main!G139&amp;"&lt;/td&gt;"</f>
        <v>&lt;td align='right'&gt;136&lt;/td&gt;</v>
      </c>
      <c r="M139" t="str">
        <f>"&lt;td align='right'&gt;"&amp;Main!H139&amp;"&lt;/td&gt;"</f>
        <v>&lt;td align='right'&gt;98&lt;/td&gt;</v>
      </c>
      <c r="N139" t="str">
        <f>"&lt;td&gt;"&amp;Main!I139&amp;"&lt;/td&gt;&lt;/tr&gt;"</f>
        <v>&lt;td&gt;&lt;/td&gt;&lt;/tr&gt;</v>
      </c>
    </row>
    <row r="140" spans="1:14">
      <c r="A140" t="str">
        <f>"&lt;path "&amp;Main!R140&amp;" "&amp;Main!S140&amp;" id='"&amp;Main!K140&amp;"' /&gt;"</f>
        <v>&lt;path d="m 34845,13220 13,13 m -246,976 19,19 m 655,-473 9,11 m -912,98 -44,54 c 105,81 4,132 90,218 m -110,-280 -3,144 m 1754,-489 v -173 l -57,89 -88,-84 4,168 m -545,-79 70,-2 m -3,-81 c -106,15 -111,164 -1,164 m 73,-169 154,4 m -116,4 2,154 m 77,-153 -2,159 m -253,-428 c -119,20 -108,167 7,174 m -186,-173 c -94,17 -99,153 3,176 m -297,-19 -1,-158 -57,107 -59,-107 5,163 m -537,-92 69,-1 m 0,-67 c -99,6 -104,169 4,169 m 96,-65 c 125,-24 96,-112 -4,-105 1,54 5,170 5,170 m 459,672 c 76,-7 68,-84 -15,-74 l 4,155 m 236,-227 c -67,-7 -93,-134 2,-160 59,10 76,149 -2,160 z m -361,228 c -66,-6 -87,-126 7,-152 57,9 70,141 -7,152 z m 604,-235 2,-156 -68,95 -70,-95 -6,157 m 261,-155 104,156 m -38,-58 -116,52 64,-109 m -394,-308 109,166 m -38,-45 -120,41 64,-113 m -139,-48 -56,76 41,73 m -64,-147 -1,151 m -173,-155 49,63 39,-64 m -34,161 -5,-97 m -389,-55 138,-5 m -103,11 -4,136 m 76,-135 -2,136 m -133,177 c -2,-45 -123,-46 -123,1 -1,79 122,70 123,-1 z m -60,-88 -1,180 m 251,11 c -58,-7 -75,-158 7,-185 51,9 58,173 -7,185 z m -86,-83 168,-1 m 59,560 4,-160 -67,63 -76,-60 -4,157 m 778,-46 h 79 m -130,44 85,-141 82,151 m -298,-73 c 120,-22 91,-105 -5,-98 l 5,164 m -134,-149 -3,153 m -54,-159 115,-2 m 221,-743 -4,145 m -53,-151 108,-3 m -248,515 -3,149 m -54,-155 112,5 m -200,-244 -3,167 m -48,-174 100,4 m 518,247 -95,3 3,154 m -199,-157 57,83 49,-81 m -50,162 1,-81 m -651,-445 c -62,-8 -82,-133 5,-160 54,11 65,147 -5,160 z m 1014,519 c -65,-8 -86,-134 5,-162 62,10 80,149 -5,162 z m -620,-774 c -62,-6 -75,-130 12,-157 53,11 59,145 -12,157 z m -738,263 c -49,-6 -65,-132 5,-159 50,11 66,150 -5,159 z m 1483,-92 78,-2 m -2,-72 c -117,16 -124,169 -2,169 m -1241,-361 h 132 m 1,100 -2,-172 m -136,-1 2,174 m 110,435 h 113 m 1,87 -5,-166 m -117,-1 5,167 m -187,155 h 132 m 0,77 -3,-153 m -135,-1 2,154 m 251,167 h 108 m 1,89 -2,-154 m -109,-11 -1,166 m 1061,-474 -1,-160 87,159 -2,-163 m -267,160 -5,-165 c 34,49 105,163 105,163 l -7,-168 m -162,-364 -5,-157 140,156 -7,-160 m 396,650 -84,51 45,-103 m -29,-52 97,154 m -652,-699 2,166" class="redScript" id='Zin' /&gt;</v>
      </c>
      <c r="B140" t="str">
        <f>IF(Main!B140&lt;&gt;0,"&lt;text "&amp;Main!L140&amp;" "&amp;Main!M140&amp;" id='geo"&amp;Main!K140&amp;"'&gt;"&amp;Main!B140&amp;"&lt;/text&gt;","")</f>
        <v>&lt;text x='35637' y='12896' id='geoZin'&gt;Desert of Zin&lt;/text&gt;</v>
      </c>
      <c r="C140" t="str">
        <f>IF(Main!D140&lt;&gt;0,"&lt;text "&amp;Main!N140&amp;" "&amp;Main!O140&amp;" id='geo"&amp;Main!K140&amp;"'&gt;"&amp;Main!D140&amp;"&lt;/text&gt;","")</f>
        <v>&lt;text x='31273' y='12832' id='geoZin'&gt;Wilderness of Zin where manna and quails were sent down&lt;/text&gt;</v>
      </c>
      <c r="D140" t="str">
        <f>IF(Main!P140&lt;&gt;0,"&lt;use xlink:href='#spotlight' x='"&amp;Main!P140&amp;"' y='"&amp;Main!Q140&amp;"' id='"&amp;Main!K140&amp;"' /&gt;","")</f>
        <v>&lt;use xlink:href='#spotlight' x='35633' y='12863' id='Zin' /&gt;</v>
      </c>
      <c r="F140" t="str">
        <f>"&lt;tr&gt;&lt;td&gt;"&amp;Main!A140&amp;"&lt;/td&gt;"</f>
        <v>&lt;tr&gt;&lt;td&gt;139&lt;/td&gt;</v>
      </c>
      <c r="G140" t="str">
        <f>"&lt;td&gt;&lt;a href='..\..\mm.svg#"&amp;Main!K140&amp;"'&gt;"&amp;Main!B140&amp;"&lt;/a&gt;&lt;/td&gt;"</f>
        <v>&lt;td&gt;&lt;a href='..\..\mm.svg#Zin'&gt;Desert of Zin&lt;/a&gt;&lt;/td&gt;</v>
      </c>
      <c r="H140" t="str">
        <f>"&lt;td lang='gk'&gt;"&amp;Main!C140&amp;"&lt;/td&gt;"</f>
        <v>&lt;td lang='gk'&gt;Ἔρημος Σιν ὅπου κατεπέμφθη τὸ μάννα κ(αὶ) ἡ ὀρτυγομήτρα&lt;/td&gt;</v>
      </c>
      <c r="I140" t="str">
        <f>"&lt;td&gt;"&amp;Main!D140&amp;"&lt;/td&gt;"</f>
        <v>&lt;td&gt;Wilderness of Zin where manna and quails were sent down&lt;/td&gt;</v>
      </c>
      <c r="J140" t="str">
        <f>"&lt;td align='right'&gt;"&amp;Main!E140&amp;"&lt;/td&gt;"</f>
        <v>&lt;td align='right'&gt;138&lt;/td&gt;</v>
      </c>
      <c r="K140" t="str">
        <f>"&lt;td align='right'&gt;"&amp;Main!F140&amp;"&lt;/td&gt;"</f>
        <v>&lt;td align='right'&gt;24&lt;/td&gt;</v>
      </c>
      <c r="L140" t="str">
        <f>"&lt;td align='right'&gt;"&amp;Main!G140&amp;"&lt;/td&gt;"</f>
        <v>&lt;td align='right'&gt;137&lt;/td&gt;</v>
      </c>
      <c r="M140" t="str">
        <f>"&lt;td align='right'&gt;"&amp;Main!H140&amp;"&lt;/td&gt;"</f>
        <v>&lt;td align='right'&gt;97&lt;/td&gt;</v>
      </c>
      <c r="N140" t="str">
        <f>"&lt;td&gt;"&amp;Main!I140&amp;"&lt;/td&gt;&lt;/tr&gt;"</f>
        <v>&lt;td&gt;&lt;/td&gt;&lt;/tr&gt;</v>
      </c>
    </row>
    <row r="141" spans="1:14">
      <c r="A141" t="str">
        <f>"&lt;path "&amp;Main!R141&amp;" "&amp;Main!S141&amp;" id='"&amp;Main!K141&amp;"' /&gt;"</f>
        <v>&lt;path d="m 33948,17057 c -178,-159 -375,90 -190,238 m 379,-748 -6,187 214,-5 m -361,162 134,-146 m 240,-229 c -120,-111 84,-342 225,-214 94,82 -108,338 -225,214 z m 421,-217 218,-221 -286,46 m 499,-263 79,140 m -114,64 216,-125 m -81,-142 -215,123 m 647,-329 90,203 m -76,-148 -187,81 m 232,23 -167,76" class="blackScript" id='Pelusiac' /&gt;</v>
      </c>
      <c r="B141" t="str">
        <f>IF(Main!B141&lt;&gt;0,"&lt;text "&amp;Main!L141&amp;" "&amp;Main!M141&amp;" id='geo"&amp;Main!K141&amp;"'&gt;"&amp;Main!B141&amp;"&lt;/text&gt;","")</f>
        <v>&lt;text x='33046' y='16777' id='geoPelusiac'&gt;Pelusiac (arm)&lt;/text&gt;</v>
      </c>
      <c r="C141" t="str">
        <f>IF(Main!D141&lt;&gt;0,"&lt;text "&amp;Main!N141&amp;" "&amp;Main!O141&amp;" id='geo"&amp;Main!K141&amp;"'&gt;"&amp;Main!D141&amp;"&lt;/text&gt;","")</f>
        <v/>
      </c>
      <c r="D141" t="str">
        <f>IF(Main!P141&lt;&gt;0,"&lt;use xlink:href='#spotlight' x='"&amp;Main!P141&amp;"' y='"&amp;Main!Q141&amp;"' id='"&amp;Main!K141&amp;"' /&gt;","")</f>
        <v>&lt;use xlink:href='#spotlight' x='34090' y='17097' id='Pelusiac' /&gt;</v>
      </c>
      <c r="F141" t="str">
        <f>"&lt;tr&gt;&lt;td&gt;"&amp;Main!A141&amp;"&lt;/td&gt;"</f>
        <v>&lt;tr&gt;&lt;td&gt;140&lt;/td&gt;</v>
      </c>
      <c r="G141" t="str">
        <f>"&lt;td&gt;&lt;a href='..\..\mm.svg#"&amp;Main!K141&amp;"'&gt;"&amp;Main!B141&amp;"&lt;/a&gt;&lt;/td&gt;"</f>
        <v>&lt;td&gt;&lt;a href='..\..\mm.svg#Pelusiac'&gt;Pelusiac (arm)&lt;/a&gt;&lt;/td&gt;</v>
      </c>
      <c r="H141" t="str">
        <f>"&lt;td lang='gk'&gt;"&amp;Main!C141&amp;"&lt;/td&gt;"</f>
        <v>&lt;td lang='gk'&gt;Πηλουσ&lt;span class='lcm'&gt;ιακόν&lt;/span&gt;&lt;/td&gt;</v>
      </c>
      <c r="I141" t="str">
        <f>"&lt;td&gt;"&amp;Main!D141&amp;"&lt;/td&gt;"</f>
        <v>&lt;td&gt;&lt;/td&gt;</v>
      </c>
      <c r="J141" t="str">
        <f>"&lt;td align='right'&gt;"&amp;Main!E141&amp;"&lt;/td&gt;"</f>
        <v>&lt;td align='right'&gt;139&lt;/td&gt;</v>
      </c>
      <c r="K141" t="str">
        <f>"&lt;td align='right'&gt;"&amp;Main!F141&amp;"&lt;/td&gt;"</f>
        <v>&lt;td align='right'&gt;127&lt;/td&gt;</v>
      </c>
      <c r="L141" t="str">
        <f>"&lt;td align='right'&gt;"&amp;Main!G141&amp;"&lt;/td&gt;"</f>
        <v>&lt;td align='right'&gt;138&lt;/td&gt;</v>
      </c>
      <c r="M141" t="str">
        <f>"&lt;td align='right'&gt;"&amp;Main!H141&amp;"&lt;/td&gt;"</f>
        <v>&lt;td align='right'&gt;130&lt;/td&gt;</v>
      </c>
      <c r="N141" t="str">
        <f>"&lt;td&gt;"&amp;Main!I141&amp;"&lt;/td&gt;&lt;/tr&gt;"</f>
        <v>&lt;td&gt;&lt;/td&gt;&lt;/tr&gt;</v>
      </c>
    </row>
    <row r="142" spans="1:14">
      <c r="A142" t="str">
        <f>"&lt;path "&amp;Main!R142&amp;" "&amp;Main!S142&amp;" id='"&amp;Main!K142&amp;"' /&gt;"</f>
        <v>&lt;path d="m 34544,17787 -1,-29 m -46,-4 92,5 m 57,218 c -64,-8 -63,-166 28,-198 58,13 58,194 -28,198 z m 116,-195 144,9 m -113,10 -22,172 m 96,-171 -20,180 m 134,-101 84,12 m -20,115 35,-208 m -95,-1 -35,206 m 277,17 -27,-194 -81,185 m 204,16 c -85,-11 -44,-156 19,-183 57,11 56,170 -19,183 z m 100,-171 23,76 60,-76 m -64,180 8,-104 m 109,-29 c -71,13 -48,112 -12,146 m 85,-169 -13,186 m 58,3 25,-189 75,200 19,-185" class="blackScript" id='Pelusium' /&gt;</v>
      </c>
      <c r="B142" t="str">
        <f>IF(Main!B142&lt;&gt;0,"&lt;text "&amp;Main!L142&amp;" "&amp;Main!M142&amp;" id='geo"&amp;Main!K142&amp;"'&gt;"&amp;Main!B142&amp;"&lt;/text&gt;","")</f>
        <v>&lt;text x='33454' y='19084' id='geoPelusium'&gt;Pelusium&lt;/text&gt;</v>
      </c>
      <c r="C142" t="str">
        <f>IF(Main!D142&lt;&gt;0,"&lt;text "&amp;Main!N142&amp;" "&amp;Main!O142&amp;" id='geo"&amp;Main!K142&amp;"'&gt;"&amp;Main!D142&amp;"&lt;/text&gt;","")</f>
        <v/>
      </c>
      <c r="D142" t="str">
        <f>IF(Main!P142&lt;&gt;0,"&lt;use xlink:href='#spotlight' x='"&amp;Main!P142&amp;"' y='"&amp;Main!Q142&amp;"' id='"&amp;Main!K142&amp;"' /&gt;","")</f>
        <v>&lt;use xlink:href='#spotlight' x='34322' y='19112' id='Pelusium' /&gt;</v>
      </c>
      <c r="F142" t="str">
        <f>"&lt;tr&gt;&lt;td&gt;"&amp;Main!A142&amp;"&lt;/td&gt;"</f>
        <v>&lt;tr&gt;&lt;td&gt;141&lt;/td&gt;</v>
      </c>
      <c r="G142" t="str">
        <f>"&lt;td&gt;&lt;a href='..\..\mm.svg#"&amp;Main!K142&amp;"'&gt;"&amp;Main!B142&amp;"&lt;/a&gt;&lt;/td&gt;"</f>
        <v>&lt;td&gt;&lt;a href='..\..\mm.svg#Pelusium'&gt;Pelusium&lt;/a&gt;&lt;/td&gt;</v>
      </c>
      <c r="H142" t="str">
        <f>"&lt;td lang='gk'&gt;"&amp;Main!C142&amp;"&lt;/td&gt;"</f>
        <v>&lt;td lang='gk'&gt;Τό Πηλούσιν&lt;/td&gt;</v>
      </c>
      <c r="I142" t="str">
        <f>"&lt;td&gt;"&amp;Main!D142&amp;"&lt;/td&gt;"</f>
        <v>&lt;td&gt;&lt;/td&gt;</v>
      </c>
      <c r="J142" t="str">
        <f>"&lt;td align='right'&gt;"&amp;Main!E142&amp;"&lt;/td&gt;"</f>
        <v>&lt;td align='right'&gt;140&lt;/td&gt;</v>
      </c>
      <c r="K142" t="str">
        <f>"&lt;td align='right'&gt;"&amp;Main!F142&amp;"&lt;/td&gt;"</f>
        <v>&lt;td align='right'&gt;132&lt;/td&gt;</v>
      </c>
      <c r="L142" t="str">
        <f>"&lt;td align='right'&gt;"&amp;Main!G142&amp;"&lt;/td&gt;"</f>
        <v>&lt;td align='right'&gt;139&lt;/td&gt;</v>
      </c>
      <c r="M142" t="str">
        <f>"&lt;td align='right'&gt;"&amp;Main!H142&amp;"&lt;/td&gt;"</f>
        <v>&lt;td align='right'&gt;134&lt;/td&gt;</v>
      </c>
      <c r="N142" t="str">
        <f>"&lt;td&gt;"&amp;Main!I142&amp;"&lt;/td&gt;&lt;/tr&gt;"</f>
        <v>&lt;td&gt;&lt;/td&gt;&lt;/tr&gt;</v>
      </c>
    </row>
    <row r="143" spans="1:14">
      <c r="A143" t="str">
        <f>"&lt;path "&amp;Main!R143&amp;" "&amp;Main!S143&amp;" id='"&amp;Main!K143&amp;"' /&gt;"</f>
        <v>&lt;path d="m 37960,16646 2,182 m -616,-92 h 108 m -1,100 -2,-197 m -110,22 v 176 m 182,-10 6,-166 100,172 -2,-176 m 94,-3 2,182 m 164,-174 -53,60 52,91 m -74,-166 -1,174 m 289,0 c -65,-7 -86,-131 6,-160 57,11 69,147 -6,160 z m 95,-149 54,45 42,-49 m -49,166 7,-117" class="blackScript" id='Nicius' /&gt;</v>
      </c>
      <c r="B143" t="str">
        <f>IF(Main!B143&lt;&gt;0,"&lt;text "&amp;Main!L143&amp;" "&amp;Main!M143&amp;" id='geo"&amp;Main!K143&amp;"'&gt;"&amp;Main!B143&amp;"&lt;/text&gt;","")</f>
        <v>&lt;text x='35101' y='17408' id='geoNicius'&gt;The (city) of Nikiu&lt;/text&gt;</v>
      </c>
      <c r="C143" t="str">
        <f>IF(Main!D143&lt;&gt;0,"&lt;text "&amp;Main!N143&amp;" "&amp;Main!O143&amp;" id='geo"&amp;Main!K143&amp;"'&gt;"&amp;Main!D143&amp;"&lt;/text&gt;","")</f>
        <v/>
      </c>
      <c r="D143" t="str">
        <f>IF(Main!P143&lt;&gt;0,"&lt;use xlink:href='#spotlight' x='"&amp;Main!P143&amp;"' y='"&amp;Main!Q143&amp;"' id='"&amp;Main!K143&amp;"' /&gt;","")</f>
        <v>&lt;use xlink:href='#spotlight' x='37117' y='17569' id='Nicius' /&gt;</v>
      </c>
      <c r="F143" t="str">
        <f>"&lt;tr&gt;&lt;td&gt;"&amp;Main!A143&amp;"&lt;/td&gt;"</f>
        <v>&lt;tr&gt;&lt;td&gt;142&lt;/td&gt;</v>
      </c>
      <c r="G143" t="str">
        <f>"&lt;td&gt;&lt;a href='..\..\mm.svg#"&amp;Main!K143&amp;"'&gt;"&amp;Main!B143&amp;"&lt;/a&gt;&lt;/td&gt;"</f>
        <v>&lt;td&gt;&lt;a href='..\..\mm.svg#Nicius'&gt;The (city) of Nikiu&lt;/a&gt;&lt;/td&gt;</v>
      </c>
      <c r="H143" t="str">
        <f>"&lt;td lang='gk'&gt;"&amp;Main!C143&amp;"&lt;/td&gt;"</f>
        <v>&lt;td lang='gk'&gt;Ἡ Νικίου&lt;/td&gt;</v>
      </c>
      <c r="I143" t="str">
        <f>"&lt;td&gt;"&amp;Main!D143&amp;"&lt;/td&gt;"</f>
        <v>&lt;td&gt;&lt;/td&gt;</v>
      </c>
      <c r="J143" t="str">
        <f>"&lt;td align='right'&gt;"&amp;Main!E143&amp;"&lt;/td&gt;"</f>
        <v>&lt;td align='right'&gt;141&lt;/td&gt;</v>
      </c>
      <c r="K143" t="str">
        <f>"&lt;td align='right'&gt;"&amp;Main!F143&amp;"&lt;/td&gt;"</f>
        <v>&lt;td align='right'&gt;133&lt;/td&gt;</v>
      </c>
      <c r="L143" t="str">
        <f>"&lt;td align='right'&gt;"&amp;Main!G143&amp;"&lt;/td&gt;"</f>
        <v>&lt;td align='right'&gt;140&lt;/td&gt;</v>
      </c>
      <c r="M143" t="str">
        <f>"&lt;td align='right'&gt;"&amp;Main!H143&amp;"&lt;/td&gt;"</f>
        <v>&lt;td align='right'&gt;135&lt;/td&gt;</v>
      </c>
      <c r="N143" t="str">
        <f>"&lt;td&gt;"&amp;Main!I143&amp;"&lt;/td&gt;&lt;/tr&gt;"</f>
        <v>&lt;td&gt;&lt;/td&gt;&lt;/tr&gt;</v>
      </c>
    </row>
    <row r="144" spans="1:14">
      <c r="A144" t="str">
        <f>"&lt;path "&amp;Main!R144&amp;" "&amp;Main!S144&amp;" id='"&amp;Main!K144&amp;"' /&gt;"</f>
        <v>&lt;path d="m 37230,17978 -84,21 81,-121 42,148 m 132,9 c -65,-8 -78,-128 14,-156 57,10 61,143 -14,156 z m -73,-83 151,6 m 106,-1 c 80,1 61,-86 -9,-74 l -9,164 m 138,-131 -9,149 m 103,-72 c 108,-47 67,-97 -4,-92 l -8,183 c 42,17 129,-29 12,-91 z m 141,-65 -5,152 m 150,-149 c -105,12 -97,122 -27,161" class="blackScript" id='Athribis' /&gt;</v>
      </c>
      <c r="B144" t="str">
        <f>IF(Main!B144&lt;&gt;0,"&lt;text "&amp;Main!L144&amp;" "&amp;Main!M144&amp;" id='geo"&amp;Main!K144&amp;"'&gt;"&amp;Main!B144&amp;"&lt;/text&gt;","")</f>
        <v>&lt;text x='37295' y='18685' id='geoAthribis'&gt;Athribis&lt;/text&gt;</v>
      </c>
      <c r="C144" t="str">
        <f>IF(Main!D144&lt;&gt;0,"&lt;text "&amp;Main!N144&amp;" "&amp;Main!O144&amp;" id='geo"&amp;Main!K144&amp;"'&gt;"&amp;Main!D144&amp;"&lt;/text&gt;","")</f>
        <v/>
      </c>
      <c r="D144" t="str">
        <f>IF(Main!P144&lt;&gt;0,"&lt;use xlink:href='#spotlight' x='"&amp;Main!P144&amp;"' y='"&amp;Main!Q144&amp;"' id='"&amp;Main!K144&amp;"' /&gt;","")</f>
        <v>&lt;use xlink:href='#spotlight' x='37302' y='18468' id='Athribis' /&gt;</v>
      </c>
      <c r="F144" t="str">
        <f>"&lt;tr&gt;&lt;td&gt;"&amp;Main!A144&amp;"&lt;/td&gt;"</f>
        <v>&lt;tr&gt;&lt;td&gt;143&lt;/td&gt;</v>
      </c>
      <c r="G144" t="str">
        <f>"&lt;td&gt;&lt;a href='..\..\mm.svg#"&amp;Main!K144&amp;"'&gt;"&amp;Main!B144&amp;"&lt;/a&gt;&lt;/td&gt;"</f>
        <v>&lt;td&gt;&lt;a href='..\..\mm.svg#Athribis'&gt;Athribis&lt;/a&gt;&lt;/td&gt;</v>
      </c>
      <c r="H144" t="str">
        <f>"&lt;td lang='gk'&gt;"&amp;Main!C144&amp;"&lt;/td&gt;"</f>
        <v>&lt;td lang='gk'&gt;Αθριβις&lt;/td&gt;</v>
      </c>
      <c r="I144" t="str">
        <f>"&lt;td&gt;"&amp;Main!D144&amp;"&lt;/td&gt;"</f>
        <v>&lt;td&gt;&lt;/td&gt;</v>
      </c>
      <c r="J144" t="str">
        <f>"&lt;td align='right'&gt;"&amp;Main!E144&amp;"&lt;/td&gt;"</f>
        <v>&lt;td align='right'&gt;142&lt;/td&gt;</v>
      </c>
      <c r="K144" t="str">
        <f>"&lt;td align='right'&gt;"&amp;Main!F144&amp;"&lt;/td&gt;"</f>
        <v>&lt;td align='right'&gt;134&lt;/td&gt;</v>
      </c>
      <c r="L144" t="str">
        <f>"&lt;td align='right'&gt;"&amp;Main!G144&amp;"&lt;/td&gt;"</f>
        <v>&lt;td align='right'&gt;141&lt;/td&gt;</v>
      </c>
      <c r="M144" t="str">
        <f>"&lt;td align='right'&gt;"&amp;Main!H144&amp;"&lt;/td&gt;"</f>
        <v>&lt;td align='right'&gt;136&lt;/td&gt;</v>
      </c>
      <c r="N144" t="str">
        <f>"&lt;td&gt;"&amp;Main!I144&amp;"&lt;/td&gt;&lt;/tr&gt;"</f>
        <v>&lt;td&gt;&lt;/td&gt;&lt;/tr&gt;</v>
      </c>
    </row>
    <row r="145" spans="1:14">
      <c r="A145" t="str">
        <f>"&lt;path "&amp;Main!R145&amp;" "&amp;Main!S145&amp;" id='"&amp;Main!K145&amp;"' /&gt;"</f>
        <v>&lt;path d="m 36737,18585 c -89,0 -102,100 -35,137 m 80,-66 c 3,1 48,17 48,17 m 27,-71 c -79,8 -117,95 -37,130 m 92,27 c -49,-19 -38,-132 37,-136 42,19 22,141 -37,136 z m -19,-80 61,18 m 83,21 c 80,13 84,-53 9,-75 l -32,138 m 136,24 c -15,2 -36,-113 42,-124 29,28 15,132 -42,124 z m 124,-90 -31,129 m 139,-95 -35,123 m -19,-140 84,20 m 64,93 76,24 m -17,64 39,-116 m -93,-38 -31,128 m 223,-48 c -64,14 -72,62 -27,98" class="blackScript" id='Sethroitis' /&gt;</v>
      </c>
      <c r="B145" t="str">
        <f>IF(Main!B145&lt;&gt;0,"&lt;text "&amp;Main!L145&amp;" "&amp;Main!M145&amp;" id='geo"&amp;Main!K145&amp;"'&gt;"&amp;Main!B145&amp;"&lt;/text&gt;","")</f>
        <v>&lt;text x='35851' y='18494' id='geoSethroitis'&gt;Sethroitis&lt;/text&gt;</v>
      </c>
      <c r="C145" t="str">
        <f>IF(Main!D145&lt;&gt;0,"&lt;text "&amp;Main!N145&amp;" "&amp;Main!O145&amp;" id='geo"&amp;Main!K145&amp;"'&gt;"&amp;Main!D145&amp;"&lt;/text&gt;","")</f>
        <v/>
      </c>
      <c r="D145" t="str">
        <f>IF(Main!P145&lt;&gt;0,"&lt;use xlink:href='#spotlight' x='"&amp;Main!P145&amp;"' y='"&amp;Main!Q145&amp;"' id='"&amp;Main!K145&amp;"' /&gt;","")</f>
        <v>&lt;use xlink:href='#spotlight' x='36343' y='19242' id='Sethroitis' /&gt;</v>
      </c>
      <c r="F145" t="str">
        <f>"&lt;tr&gt;&lt;td&gt;"&amp;Main!A145&amp;"&lt;/td&gt;"</f>
        <v>&lt;tr&gt;&lt;td&gt;144&lt;/td&gt;</v>
      </c>
      <c r="G145" t="str">
        <f>"&lt;td&gt;&lt;a href='..\..\mm.svg#"&amp;Main!K145&amp;"'&gt;"&amp;Main!B145&amp;"&lt;/a&gt;&lt;/td&gt;"</f>
        <v>&lt;td&gt;&lt;a href='..\..\mm.svg#Sethroitis'&gt;Sethroitis&lt;/a&gt;&lt;/td&gt;</v>
      </c>
      <c r="H145" t="str">
        <f>"&lt;td lang='gk'&gt;"&amp;Main!C145&amp;"&lt;/td&gt;"</f>
        <v>&lt;td lang='gk'&gt;Σεθροΐτης&lt;/td&gt;</v>
      </c>
      <c r="I145" t="str">
        <f>"&lt;td&gt;"&amp;Main!D145&amp;"&lt;/td&gt;"</f>
        <v>&lt;td&gt;&lt;/td&gt;</v>
      </c>
      <c r="J145" t="str">
        <f>"&lt;td align='right'&gt;"&amp;Main!E145&amp;"&lt;/td&gt;"</f>
        <v>&lt;td align='right'&gt;143&lt;/td&gt;</v>
      </c>
      <c r="K145" t="str">
        <f>"&lt;td align='right'&gt;"&amp;Main!F145&amp;"&lt;/td&gt;"</f>
        <v>&lt;td align='right'&gt;135&lt;/td&gt;</v>
      </c>
      <c r="L145" t="str">
        <f>"&lt;td align='right'&gt;"&amp;Main!G145&amp;"&lt;/td&gt;"</f>
        <v>&lt;td align='right'&gt;142&lt;/td&gt;</v>
      </c>
      <c r="M145" t="str">
        <f>"&lt;td align='right'&gt;"&amp;Main!H145&amp;"&lt;/td&gt;"</f>
        <v>&lt;td align='right'&gt;137&lt;/td&gt;</v>
      </c>
      <c r="N145" t="str">
        <f>"&lt;td&gt;"&amp;Main!I145&amp;"&lt;/td&gt;&lt;/tr&gt;"</f>
        <v>&lt;td&gt;&lt;/td&gt;&lt;/tr&gt;</v>
      </c>
    </row>
    <row r="146" spans="1:14">
      <c r="A146" t="str">
        <f>"&lt;path "&amp;Main!R146&amp;" "&amp;Main!S146&amp;" id='"&amp;Main!K146&amp;"' /&gt;"</f>
        <v>&lt;path d="m 37668,19156 c -94,-8 -103,92 -36,126 m -280,-65 36,-133 50,161 36,-136 m -186,45 -107,15 106,-100 5,134 m -139,-170 -37,132 m -5,-152 103,24 m 339,85 -37,135" class="blackScript" id='Tanis' /&gt;</v>
      </c>
      <c r="B146" t="str">
        <f>IF(Main!B146&lt;&gt;0,"&lt;text "&amp;Main!L146&amp;" "&amp;Main!M146&amp;" id='geo"&amp;Main!K146&amp;"'&gt;"&amp;Main!B146&amp;"&lt;/text&gt;","")</f>
        <v>&lt;text x='37252' y='18943' id='geoTanis'&gt;Tanis&lt;/text&gt;</v>
      </c>
      <c r="C146" t="str">
        <f>IF(Main!D146&lt;&gt;0,"&lt;text "&amp;Main!N146&amp;" "&amp;Main!O146&amp;" id='geo"&amp;Main!K146&amp;"'&gt;"&amp;Main!D146&amp;"&lt;/text&gt;","")</f>
        <v/>
      </c>
      <c r="D146" t="str">
        <f>IF(Main!P146&lt;&gt;0,"&lt;use xlink:href='#spotlight' x='"&amp;Main!P146&amp;"' y='"&amp;Main!Q146&amp;"' id='"&amp;Main!K146&amp;"' /&gt;","")</f>
        <v>&lt;use xlink:href='#spotlight' x='37042' y='19130' id='Tanis' /&gt;</v>
      </c>
      <c r="F146" t="str">
        <f>"&lt;tr&gt;&lt;td&gt;"&amp;Main!A146&amp;"&lt;/td&gt;"</f>
        <v>&lt;tr&gt;&lt;td&gt;145&lt;/td&gt;</v>
      </c>
      <c r="G146" t="str">
        <f>"&lt;td&gt;&lt;a href='..\..\mm.svg#"&amp;Main!K146&amp;"'&gt;"&amp;Main!B146&amp;"&lt;/a&gt;&lt;/td&gt;"</f>
        <v>&lt;td&gt;&lt;a href='..\..\mm.svg#Tanis'&gt;Tanis&lt;/a&gt;&lt;/td&gt;</v>
      </c>
      <c r="H146" t="str">
        <f>"&lt;td lang='gk'&gt;"&amp;Main!C146&amp;"&lt;/td&gt;"</f>
        <v>&lt;td lang='gk'&gt;Τανις&lt;/td&gt;</v>
      </c>
      <c r="I146" t="str">
        <f>"&lt;td&gt;"&amp;Main!D146&amp;"&lt;/td&gt;"</f>
        <v>&lt;td&gt;&lt;/td&gt;</v>
      </c>
      <c r="J146" t="str">
        <f>"&lt;td align='right'&gt;"&amp;Main!E146&amp;"&lt;/td&gt;"</f>
        <v>&lt;td align='right'&gt;144&lt;/td&gt;</v>
      </c>
      <c r="K146" t="str">
        <f>"&lt;td align='right'&gt;"&amp;Main!F146&amp;"&lt;/td&gt;"</f>
        <v>&lt;td align='right'&gt;136&lt;/td&gt;</v>
      </c>
      <c r="L146" t="str">
        <f>"&lt;td align='right'&gt;"&amp;Main!G146&amp;"&lt;/td&gt;"</f>
        <v>&lt;td align='right'&gt;143&lt;/td&gt;</v>
      </c>
      <c r="M146" t="str">
        <f>"&lt;td align='right'&gt;"&amp;Main!H146&amp;"&lt;/td&gt;"</f>
        <v>&lt;td align='right'&gt;138&lt;/td&gt;</v>
      </c>
      <c r="N146" t="str">
        <f>"&lt;td&gt;"&amp;Main!I146&amp;"&lt;/td&gt;&lt;/tr&gt;"</f>
        <v>&lt;td&gt;&lt;/td&gt;&lt;/tr&gt;</v>
      </c>
    </row>
    <row r="147" spans="1:14">
      <c r="A147" t="str">
        <f>"&lt;path "&amp;Main!R147&amp;" "&amp;Main!S147&amp;" id='"&amp;Main!K147&amp;"' /&gt;"</f>
        <v>&lt;path d="m 37771,19477 c -53,-7 -63,-106 12,-128 47,8 49,118 -12,128 z m -32,-65 61,1 m 149,90 15,-131 -50,59 -39,-73 -13,132 m 179,28 c -51,-6 -67,-106 4,-129 44,9 53,118 -4,129 z m 74,-116 22,32 35,-22 m -38,113 2,-88 m 135,-2 -6,102 m -37,-119 96,9 m 104,8 c -108,-8 -98,116 -16,126" class="blackScript" id='Thmuis' /&gt;</v>
      </c>
      <c r="B147" t="str">
        <f>IF(Main!B147&lt;&gt;0,"&lt;text "&amp;Main!L147&amp;" "&amp;Main!M147&amp;" id='geo"&amp;Main!K147&amp;"'&gt;"&amp;Main!B147&amp;"&lt;/text&gt;","")</f>
        <v>&lt;text x='37512' y='19491' id='geoThmuis'&gt;Thmuis&lt;/text&gt;</v>
      </c>
      <c r="C147" t="str">
        <f>IF(Main!D147&lt;&gt;0,"&lt;text "&amp;Main!N147&amp;" "&amp;Main!O147&amp;" id='geo"&amp;Main!K147&amp;"'&gt;"&amp;Main!D147&amp;"&lt;/text&gt;","")</f>
        <v/>
      </c>
      <c r="D147" t="str">
        <f>IF(Main!P147&lt;&gt;0,"&lt;use xlink:href='#spotlight' x='"&amp;Main!P147&amp;"' y='"&amp;Main!Q147&amp;"' id='"&amp;Main!K147&amp;"' /&gt;","")</f>
        <v>&lt;use xlink:href='#spotlight' x='37484' y='19822' id='Thmuis' /&gt;</v>
      </c>
      <c r="F147" t="str">
        <f>"&lt;tr&gt;&lt;td&gt;"&amp;Main!A147&amp;"&lt;/td&gt;"</f>
        <v>&lt;tr&gt;&lt;td&gt;146&lt;/td&gt;</v>
      </c>
      <c r="G147" t="str">
        <f>"&lt;td&gt;&lt;a href='..\..\mm.svg#"&amp;Main!K147&amp;"'&gt;"&amp;Main!B147&amp;"&lt;/a&gt;&lt;/td&gt;"</f>
        <v>&lt;td&gt;&lt;a href='..\..\mm.svg#Thmuis'&gt;Thmuis&lt;/a&gt;&lt;/td&gt;</v>
      </c>
      <c r="H147" t="str">
        <f>"&lt;td lang='gk'&gt;"&amp;Main!C147&amp;"&lt;/td&gt;"</f>
        <v>&lt;td lang='gk'&gt;Θμουις&lt;/td&gt;</v>
      </c>
      <c r="I147" t="str">
        <f>"&lt;td&gt;"&amp;Main!D147&amp;"&lt;/td&gt;"</f>
        <v>&lt;td&gt;&lt;/td&gt;</v>
      </c>
      <c r="J147" t="str">
        <f>"&lt;td align='right'&gt;"&amp;Main!E147&amp;"&lt;/td&gt;"</f>
        <v>&lt;td align='right'&gt;145&lt;/td&gt;</v>
      </c>
      <c r="K147" t="str">
        <f>"&lt;td align='right'&gt;"&amp;Main!F147&amp;"&lt;/td&gt;"</f>
        <v>&lt;td align='right'&gt;137&lt;/td&gt;</v>
      </c>
      <c r="L147" t="str">
        <f>"&lt;td align='right'&gt;"&amp;Main!G147&amp;"&lt;/td&gt;"</f>
        <v>&lt;td align='right'&gt;144&lt;/td&gt;</v>
      </c>
      <c r="M147" t="str">
        <f>"&lt;td align='right'&gt;"&amp;Main!H147&amp;"&lt;/td&gt;"</f>
        <v>&lt;td align='right'&gt;139&lt;/td&gt;</v>
      </c>
      <c r="N147" t="str">
        <f>"&lt;td&gt;"&amp;Main!I147&amp;"&lt;/td&gt;&lt;/tr&gt;"</f>
        <v>&lt;td&gt;&lt;/td&gt;&lt;/tr&gt;</v>
      </c>
    </row>
    <row r="148" spans="1:14">
      <c r="A148" t="str">
        <f>"&lt;path "&amp;Main!R148&amp;" "&amp;Main!S148&amp;" id='"&amp;Main!K148&amp;"' /&gt;"</f>
        <v>&lt;path d="m 36945,20489 c -109,-51 -150,124 -63,141 m -143,-31 c -49,-20 -42,-149 37,-148 42,31 26,144 -37,148 z m -33,-177 c -137,-32 -148,138 -39,156 m -194,-134 67,8 m -6,105 38,-194 m -90,-13 -32,198 m -155,-45 38,-182 52,203 36,-185 m -308,124 35,-187 65,210 35,-186 m -271,30 c 3,0 83,19 83,19 m 16,-84 c -149,24 -135,155 -23,180 m -228,-21 c -72,-9 -60,-168 38,-198 57,20 40,203 -38,198 z m -34,-107 92,10" class="blackScript" id='Thenessus' /&gt;</v>
      </c>
      <c r="B148" t="str">
        <f>IF(Main!B148&lt;&gt;0,"&lt;text "&amp;Main!L148&amp;" "&amp;Main!M148&amp;" id='geo"&amp;Main!K148&amp;"'&gt;"&amp;Main!B148&amp;"&lt;/text&gt;","")</f>
        <v>&lt;text x='348556538' y='20702' id='geoThenessus'&gt;Thenessus&lt;/text&gt;</v>
      </c>
      <c r="C148" t="str">
        <f>IF(Main!D148&lt;&gt;0,"&lt;text "&amp;Main!N148&amp;" "&amp;Main!O148&amp;" id='geo"&amp;Main!K148&amp;"'&gt;"&amp;Main!D148&amp;"&lt;/text&gt;","")</f>
        <v/>
      </c>
      <c r="D148" t="str">
        <f>IF(Main!P148&lt;&gt;0,"&lt;use xlink:href='#spotlight' x='"&amp;Main!P148&amp;"' y='"&amp;Main!Q148&amp;"' id='"&amp;Main!K148&amp;"' /&gt;","")</f>
        <v>&lt;use xlink:href='#spotlight' x='35562' y='20525' id='Thenessus' /&gt;</v>
      </c>
      <c r="F148" t="str">
        <f>"&lt;tr&gt;&lt;td&gt;"&amp;Main!A148&amp;"&lt;/td&gt;"</f>
        <v>&lt;tr&gt;&lt;td&gt;147&lt;/td&gt;</v>
      </c>
      <c r="G148" t="str">
        <f>"&lt;td&gt;&lt;a href='..\..\mm.svg#"&amp;Main!K148&amp;"'&gt;"&amp;Main!B148&amp;"&lt;/a&gt;&lt;/td&gt;"</f>
        <v>&lt;td&gt;&lt;a href='..\..\mm.svg#Thenessus'&gt;Thenessus&lt;/a&gt;&lt;/td&gt;</v>
      </c>
      <c r="H148" t="str">
        <f>"&lt;td lang='gk'&gt;"&amp;Main!C148&amp;"&lt;/td&gt;"</f>
        <v>&lt;td lang='gk'&gt;Θεννησος&lt;/td&gt;</v>
      </c>
      <c r="I148" t="str">
        <f>"&lt;td&gt;"&amp;Main!D148&amp;"&lt;/td&gt;"</f>
        <v>&lt;td&gt;&lt;/td&gt;</v>
      </c>
      <c r="J148" t="str">
        <f>"&lt;td align='right'&gt;"&amp;Main!E148&amp;"&lt;/td&gt;"</f>
        <v>&lt;td align='right'&gt;146&lt;/td&gt;</v>
      </c>
      <c r="K148" t="str">
        <f>"&lt;td align='right'&gt;"&amp;Main!F148&amp;"&lt;/td&gt;"</f>
        <v>&lt;td align='right'&gt;138&lt;/td&gt;</v>
      </c>
      <c r="L148" t="str">
        <f>"&lt;td align='right'&gt;"&amp;Main!G148&amp;"&lt;/td&gt;"</f>
        <v>&lt;td align='right'&gt;145&lt;/td&gt;</v>
      </c>
      <c r="M148" t="str">
        <f>"&lt;td align='right'&gt;"&amp;Main!H148&amp;"&lt;/td&gt;"</f>
        <v>&lt;td align='right'&gt;140&lt;/td&gt;</v>
      </c>
      <c r="N148" t="str">
        <f>"&lt;td&gt;"&amp;Main!I148&amp;"&lt;/td&gt;&lt;/tr&gt;"</f>
        <v>&lt;td&gt;&lt;/td&gt;&lt;/tr&gt;</v>
      </c>
    </row>
    <row r="149" spans="1:14">
      <c r="A149" t="str">
        <f>"&lt;path "&amp;Main!R149&amp;" "&amp;Main!S149&amp;" id='"&amp;Main!K149&amp;"' /&gt;"</f>
        <v>&lt;path d="m 37415,20655 25,-16 m 28,100 22,-16 m -65,-15 -150,84 m 390,-189 48,86 m -130,-80 212,-37 -98,137 m 349,-267 c -91,-83 -208,43 -153,129" class="whiteScriptLean" id='Saitic' /&gt;</v>
      </c>
      <c r="B149" t="str">
        <f>IF(Main!B149&lt;&gt;0,"&lt;text "&amp;Main!L149&amp;" "&amp;Main!M149&amp;" id='geo"&amp;Main!K149&amp;"'&gt;"&amp;Main!B149&amp;"&lt;/text&gt;","")</f>
        <v>&lt;text x='35826' y='20806' id='geoSaitic'&gt;Saitic (arm)&lt;/text&gt;</v>
      </c>
      <c r="C149" t="str">
        <f>IF(Main!D149&lt;&gt;0,"&lt;text "&amp;Main!N149&amp;" "&amp;Main!O149&amp;" id='geo"&amp;Main!K149&amp;"'&gt;"&amp;Main!D149&amp;"&lt;/text&gt;","")</f>
        <v/>
      </c>
      <c r="D149" t="str">
        <f>IF(Main!P149&lt;&gt;0,"&lt;use xlink:href='#spotlight' x='"&amp;Main!P149&amp;"' y='"&amp;Main!Q149&amp;"' id='"&amp;Main!K149&amp;"' /&gt;","")</f>
        <v>&lt;use xlink:href='#spotlight' x='37278' y='20478' id='Saitic' /&gt;</v>
      </c>
      <c r="F149" t="str">
        <f>"&lt;tr&gt;&lt;td&gt;"&amp;Main!A149&amp;"&lt;/td&gt;"</f>
        <v>&lt;tr&gt;&lt;td&gt;148&lt;/td&gt;</v>
      </c>
      <c r="G149" t="str">
        <f>"&lt;td&gt;&lt;a href='..\..\mm.svg#"&amp;Main!K149&amp;"'&gt;"&amp;Main!B149&amp;"&lt;/a&gt;&lt;/td&gt;"</f>
        <v>&lt;td&gt;&lt;a href='..\..\mm.svg#Saitic'&gt;Saitic (arm)&lt;/a&gt;&lt;/td&gt;</v>
      </c>
      <c r="H149" t="str">
        <f>"&lt;td lang='gk'&gt;"&amp;Main!C149&amp;"&lt;/td&gt;"</f>
        <v>&lt;td lang='gk'&gt;Σαϊ&lt;span class='lcm'&gt;τικόν&lt;/span&gt;&lt;/td&gt;</v>
      </c>
      <c r="I149" t="str">
        <f>"&lt;td&gt;"&amp;Main!D149&amp;"&lt;/td&gt;"</f>
        <v>&lt;td&gt;&lt;/td&gt;</v>
      </c>
      <c r="J149" t="str">
        <f>"&lt;td align='right'&gt;"&amp;Main!E149&amp;"&lt;/td&gt;"</f>
        <v>&lt;td align='right'&gt;147&lt;/td&gt;</v>
      </c>
      <c r="K149" t="str">
        <f>"&lt;td align='right'&gt;"&amp;Main!F149&amp;"&lt;/td&gt;"</f>
        <v>&lt;td align='right'&gt;129&lt;/td&gt;</v>
      </c>
      <c r="L149" t="str">
        <f>"&lt;td align='right'&gt;"&amp;Main!G149&amp;"&lt;/td&gt;"</f>
        <v>&lt;td align='right'&gt;146&lt;/td&gt;</v>
      </c>
      <c r="M149" t="str">
        <f>"&lt;td align='right'&gt;"&amp;Main!H149&amp;"&lt;/td&gt;"</f>
        <v>&lt;td align='right'&gt;131&lt;/td&gt;</v>
      </c>
      <c r="N149" t="str">
        <f>"&lt;td&gt;"&amp;Main!I149&amp;"&lt;/td&gt;&lt;/tr&gt;"</f>
        <v>&lt;td&gt;&lt;/td&gt;&lt;/tr&gt;</v>
      </c>
    </row>
    <row r="150" spans="1:14">
      <c r="A150" t="str">
        <f>"&lt;path "&amp;Main!R150&amp;" "&amp;Main!S150&amp;" id='"&amp;Main!K150&amp;"' /&gt;"</f>
        <v>&lt;path d="m 37701,20911 -3,6 m 86,35 -3,6 m -221,-95 c -70,1 -103,60 -65,101 m 128,22 -78,1 104,-107 -22,159 m 113,-103 -59,129 m 163,-74 c -36,-4 -130,73 -51,111" class="blackScript" id='Sais' /&gt;</v>
      </c>
      <c r="B150" t="str">
        <f>IF(Main!B150&lt;&gt;0,"&lt;text "&amp;Main!L150&amp;" "&amp;Main!M150&amp;" id='geo"&amp;Main!K150&amp;"'&gt;"&amp;Main!B150&amp;"&lt;/text&gt;","")</f>
        <v>&lt;text x='36705' y='21280' id='geoSais'&gt;Sais&lt;/text&gt;</v>
      </c>
      <c r="C150" t="str">
        <f>IF(Main!D150&lt;&gt;0,"&lt;text "&amp;Main!N150&amp;" "&amp;Main!O150&amp;" id='geo"&amp;Main!K150&amp;"'&gt;"&amp;Main!D150&amp;"&lt;/text&gt;","")</f>
        <v/>
      </c>
      <c r="D150" t="str">
        <f>IF(Main!P150&lt;&gt;0,"&lt;use xlink:href='#spotlight' x='"&amp;Main!P150&amp;"' y='"&amp;Main!Q150&amp;"' id='"&amp;Main!K150&amp;"' /&gt;","")</f>
        <v>&lt;use xlink:href='#spotlight' x='37087' y='21130' id='Sais' /&gt;</v>
      </c>
      <c r="F150" t="str">
        <f>"&lt;tr&gt;&lt;td&gt;"&amp;Main!A150&amp;"&lt;/td&gt;"</f>
        <v>&lt;tr&gt;&lt;td&gt;149&lt;/td&gt;</v>
      </c>
      <c r="G150" t="str">
        <f>"&lt;td&gt;&lt;a href='..\..\mm.svg#"&amp;Main!K150&amp;"'&gt;"&amp;Main!B150&amp;"&lt;/a&gt;&lt;/td&gt;"</f>
        <v>&lt;td&gt;&lt;a href='..\..\mm.svg#Sais'&gt;Sais&lt;/a&gt;&lt;/td&gt;</v>
      </c>
      <c r="H150" t="str">
        <f>"&lt;td lang='gk'&gt;"&amp;Main!C150&amp;"&lt;/td&gt;"</f>
        <v>&lt;td lang='gk'&gt;Σάϊς&lt;/td&gt;</v>
      </c>
      <c r="I150" t="str">
        <f>"&lt;td&gt;"&amp;Main!D150&amp;"&lt;/td&gt;"</f>
        <v>&lt;td&gt;&lt;/td&gt;</v>
      </c>
      <c r="J150" t="str">
        <f>"&lt;td align='right'&gt;"&amp;Main!E150&amp;"&lt;/td&gt;"</f>
        <v>&lt;td align='right'&gt;148&lt;/td&gt;</v>
      </c>
      <c r="K150" t="str">
        <f>"&lt;td align='right'&gt;"&amp;Main!F150&amp;"&lt;/td&gt;"</f>
        <v>&lt;td align='right'&gt;139&lt;/td&gt;</v>
      </c>
      <c r="L150" t="str">
        <f>"&lt;td align='right'&gt;"&amp;Main!G150&amp;"&lt;/td&gt;"</f>
        <v>&lt;td align='right'&gt;147&lt;/td&gt;</v>
      </c>
      <c r="M150" t="str">
        <f>"&lt;td align='right'&gt;"&amp;Main!H150&amp;"&lt;/td&gt;"</f>
        <v>&lt;td align='right'&gt;141&lt;/td&gt;</v>
      </c>
      <c r="N150" t="str">
        <f>"&lt;td&gt;"&amp;Main!I150&amp;"&lt;/td&gt;&lt;/tr&gt;"</f>
        <v>&lt;td&gt;&lt;/td&gt;&lt;/tr&gt;</v>
      </c>
    </row>
    <row r="151" spans="1:14">
      <c r="A151" t="str">
        <f>"&lt;path "&amp;Main!R151&amp;" "&amp;Main!S151&amp;" id='"&amp;Main!K151&amp;"' /&gt;"</f>
        <v>&lt;path d="m 37976,21196 128,-250 -9,309 123,-217 m 668,-2315 96,37 m 74,-120 c -182,-24 -253,185 -137,271 m 188,-666 c -205,0 -242,189 -71,256 m -792,2161 81,-222 48,264 85,-195 m -630,936 39,149 118,-12 m -201,178 81,-164 m 994,-2423 -79,281 c 95,92 161,-106 41,-153 71,36 169,-100 38,-128 z m -319,738 110,45 m 87,-160 c -165,-63 -337,226 -182,321" class="whiteScriptLean" id='Sebennitic' /&gt;</v>
      </c>
      <c r="B151" t="str">
        <f>IF(Main!B151&lt;&gt;0,"&lt;text "&amp;Main!L151&amp;" "&amp;Main!M151&amp;" id='geo"&amp;Main!K151&amp;"'&gt;"&amp;Main!B151&amp;"&lt;/text&gt;","")</f>
        <v>&lt;text x='35784' y='21902' id='geoSebennitic'&gt;Sebennytic (arm)&lt;/text&gt;</v>
      </c>
      <c r="C151" t="str">
        <f>IF(Main!D151&lt;&gt;0,"&lt;text "&amp;Main!N151&amp;" "&amp;Main!O151&amp;" id='geo"&amp;Main!K151&amp;"'&gt;"&amp;Main!D151&amp;"&lt;/text&gt;","")</f>
        <v/>
      </c>
      <c r="D151" t="str">
        <f>IF(Main!P151&lt;&gt;0,"&lt;use xlink:href='#spotlight' x='"&amp;Main!P151&amp;"' y='"&amp;Main!Q151&amp;"' id='"&amp;Main!K151&amp;"' /&gt;","")</f>
        <v>&lt;use xlink:href='#spotlight' x='38329' y='20243' id='Sebennitic' /&gt;</v>
      </c>
      <c r="F151" t="str">
        <f>"&lt;tr&gt;&lt;td&gt;"&amp;Main!A151&amp;"&lt;/td&gt;"</f>
        <v>&lt;tr&gt;&lt;td&gt;150&lt;/td&gt;</v>
      </c>
      <c r="G151" t="str">
        <f>"&lt;td&gt;&lt;a href='..\..\mm.svg#"&amp;Main!K151&amp;"'&gt;"&amp;Main!B151&amp;"&lt;/a&gt;&lt;/td&gt;"</f>
        <v>&lt;td&gt;&lt;a href='..\..\mm.svg#Sebennitic'&gt;Sebennytic (arm)&lt;/a&gt;&lt;/td&gt;</v>
      </c>
      <c r="H151" t="str">
        <f>"&lt;td lang='gk'&gt;"&amp;Main!C151&amp;"&lt;/td&gt;"</f>
        <v>&lt;td lang='gk'&gt;Σεβεννυ&lt;span class='lcm'&gt;τικόν&lt;/span&gt;&lt;/td&gt;</v>
      </c>
      <c r="I151" t="str">
        <f>"&lt;td&gt;"&amp;Main!D151&amp;"&lt;/td&gt;"</f>
        <v>&lt;td&gt;&lt;/td&gt;</v>
      </c>
      <c r="J151" t="str">
        <f>"&lt;td align='right'&gt;"&amp;Main!E151&amp;"&lt;/td&gt;"</f>
        <v>&lt;td align='right'&gt;149&lt;/td&gt;</v>
      </c>
      <c r="K151" t="str">
        <f>"&lt;td align='right'&gt;"&amp;Main!F151&amp;"&lt;/td&gt;"</f>
        <v>&lt;td align='right'&gt;128&lt;/td&gt;</v>
      </c>
      <c r="L151" t="str">
        <f>"&lt;td align='right'&gt;"&amp;Main!G151&amp;"&lt;/td&gt;"</f>
        <v>&lt;td align='right'&gt;148&lt;/td&gt;</v>
      </c>
      <c r="M151" t="str">
        <f>"&lt;td align='right'&gt;"&amp;Main!H151&amp;"&lt;/td&gt;"</f>
        <v>&lt;td align='right'&gt;132&lt;/td&gt;</v>
      </c>
      <c r="N151" t="str">
        <f>"&lt;td&gt;"&amp;Main!I151&amp;"&lt;/td&gt;&lt;/tr&gt;"</f>
        <v>&lt;td&gt;&lt;/td&gt;&lt;/tr&gt;</v>
      </c>
    </row>
    <row r="152" spans="1:14">
      <c r="A152" t="str">
        <f>"&lt;path "&amp;Main!R152&amp;" "&amp;Main!S152&amp;" id='"&amp;Main!K152&amp;"' /&gt;"</f>
        <v>&lt;path d="m 38404,21729 51,-1 -68,80 66,-1 -73,82 75,-3 m 313,-177 c -52,17 -47,129 19,128 m -145,-124 v 137 m -91,14 c -48,-11 -78,-101 -6,-125 45,11 55,114 6,125 z" class="blackScript" id='Xois' /&gt;</v>
      </c>
      <c r="B152" t="str">
        <f>IF(Main!B152&lt;&gt;0,"&lt;text "&amp;Main!L152&amp;" "&amp;Main!M152&amp;" id='geo"&amp;Main!K152&amp;"'&gt;"&amp;Main!B152&amp;"&lt;/text&gt;","")</f>
        <v>&lt;text x='37956' y='21637' id='geoXois'&gt;Xois&lt;/text&gt;</v>
      </c>
      <c r="C152" t="str">
        <f>IF(Main!D152&lt;&gt;0,"&lt;text "&amp;Main!N152&amp;" "&amp;Main!O152&amp;" id='geo"&amp;Main!K152&amp;"'&gt;"&amp;Main!D152&amp;"&lt;/text&gt;","")</f>
        <v/>
      </c>
      <c r="D152" t="str">
        <f>IF(Main!P152&lt;&gt;0,"&lt;use xlink:href='#spotlight' x='"&amp;Main!P152&amp;"' y='"&amp;Main!Q152&amp;"' id='"&amp;Main!K152&amp;"' /&gt;","")</f>
        <v>&lt;use xlink:href='#spotlight' x='38297' y='21944' id='Xois' /&gt;</v>
      </c>
      <c r="F152" t="str">
        <f>"&lt;tr&gt;&lt;td&gt;"&amp;Main!A152&amp;"&lt;/td&gt;"</f>
        <v>&lt;tr&gt;&lt;td&gt;151&lt;/td&gt;</v>
      </c>
      <c r="G152" t="str">
        <f>"&lt;td&gt;&lt;a href='..\..\mm.svg#"&amp;Main!K152&amp;"'&gt;"&amp;Main!B152&amp;"&lt;/a&gt;&lt;/td&gt;"</f>
        <v>&lt;td&gt;&lt;a href='..\..\mm.svg#Xois'&gt;Xois&lt;/a&gt;&lt;/td&gt;</v>
      </c>
      <c r="H152" t="str">
        <f>"&lt;td lang='gk'&gt;"&amp;Main!C152&amp;"&lt;/td&gt;"</f>
        <v>&lt;td lang='gk'&gt;Ξοις&lt;/td&gt;</v>
      </c>
      <c r="I152" t="str">
        <f>"&lt;td&gt;"&amp;Main!D152&amp;"&lt;/td&gt;"</f>
        <v>&lt;td&gt;&lt;/td&gt;</v>
      </c>
      <c r="J152" t="str">
        <f>"&lt;td align='right'&gt;"&amp;Main!E152&amp;"&lt;/td&gt;"</f>
        <v>&lt;td align='right'&gt;150&lt;/td&gt;</v>
      </c>
      <c r="K152" t="str">
        <f>"&lt;td align='right'&gt;"&amp;Main!F152&amp;"&lt;/td&gt;"</f>
        <v>&lt;td align='right'&gt;140&lt;/td&gt;</v>
      </c>
      <c r="L152" t="str">
        <f>"&lt;td align='right'&gt;"&amp;Main!G152&amp;"&lt;/td&gt;"</f>
        <v>&lt;td align='right'&gt;149&lt;/td&gt;</v>
      </c>
      <c r="M152" t="str">
        <f>"&lt;td align='right'&gt;"&amp;Main!H152&amp;"&lt;/td&gt;"</f>
        <v>&lt;td align='right'&gt;142&lt;/td&gt;</v>
      </c>
      <c r="N152" t="str">
        <f>"&lt;td&gt;"&amp;Main!I152&amp;"&lt;/td&gt;&lt;/tr&gt;"</f>
        <v>&lt;td&gt;&lt;/td&gt;&lt;/tr&gt;</v>
      </c>
    </row>
    <row r="153" spans="1:14">
      <c r="A153" t="str">
        <f>"&lt;path "&amp;Main!R153&amp;" "&amp;Main!S153&amp;" id='"&amp;Main!K153&amp;"' /&gt;"</f>
        <v>&lt;path d="m 38116,22905 66,33 9,-85 m 37,167 -44,-79 m -90,-167 c -50,25 -119,-73 -64,-140 47,-18 112,96 64,140 z m -260,-446 95,210 c 89,-19 56,-145 -40,-123 64,-49 35,-134 -55,-87 z" class="whiteScriptLean" id='Bouk' /&gt;</v>
      </c>
      <c r="B153" t="str">
        <f>IF(Main!B153&lt;&gt;0,"&lt;text "&amp;Main!L153&amp;" "&amp;Main!M153&amp;" id='geo"&amp;Main!K153&amp;"'&gt;"&amp;Main!B153&amp;"&lt;/text&gt;","")</f>
        <v>&lt;text x='36470' y='23276' id='geoBouk'&gt;Bucolic (arm)&lt;/text&gt;</v>
      </c>
      <c r="C153" t="str">
        <f>IF(Main!D153&lt;&gt;0,"&lt;text "&amp;Main!N153&amp;" "&amp;Main!O153&amp;" id='geo"&amp;Main!K153&amp;"'&gt;"&amp;Main!D153&amp;"&lt;/text&gt;","")</f>
        <v/>
      </c>
      <c r="D153" t="str">
        <f>IF(Main!P153&lt;&gt;0,"&lt;use xlink:href='#spotlight' x='"&amp;Main!P153&amp;"' y='"&amp;Main!Q153&amp;"' id='"&amp;Main!K153&amp;"' /&gt;","")</f>
        <v>&lt;use xlink:href='#spotlight' x='37946' y='23064' id='Bouk' /&gt;</v>
      </c>
      <c r="F153" t="str">
        <f>"&lt;tr&gt;&lt;td&gt;"&amp;Main!A153&amp;"&lt;/td&gt;"</f>
        <v>&lt;tr&gt;&lt;td&gt;152&lt;/td&gt;</v>
      </c>
      <c r="G153" t="str">
        <f>"&lt;td&gt;&lt;a href='..\..\mm.svg#"&amp;Main!K153&amp;"'&gt;"&amp;Main!B153&amp;"&lt;/a&gt;&lt;/td&gt;"</f>
        <v>&lt;td&gt;&lt;a href='..\..\mm.svg#Bouk'&gt;Bucolic (arm)&lt;/a&gt;&lt;/td&gt;</v>
      </c>
      <c r="H153" t="str">
        <f>"&lt;td lang='gk'&gt;"&amp;Main!C153&amp;"&lt;/td&gt;"</f>
        <v>&lt;td lang='gk'&gt;Βουκ&lt;span class='lcm'&gt;ολικόν&lt;/span&gt;&lt;/td&gt;</v>
      </c>
      <c r="I153" t="str">
        <f>"&lt;td&gt;"&amp;Main!D153&amp;"&lt;/td&gt;"</f>
        <v>&lt;td&gt;&lt;/td&gt;</v>
      </c>
      <c r="J153" t="str">
        <f>"&lt;td align='right'&gt;"&amp;Main!E153&amp;"&lt;/td&gt;"</f>
        <v>&lt;td align='right'&gt;151&lt;/td&gt;</v>
      </c>
      <c r="K153" t="str">
        <f>"&lt;td align='right'&gt;"&amp;Main!F153&amp;"&lt;/td&gt;"</f>
        <v>&lt;td align='right'&gt;130&lt;/td&gt;</v>
      </c>
      <c r="L153" t="str">
        <f>"&lt;td align='right'&gt;"&amp;Main!G153&amp;"&lt;/td&gt;"</f>
        <v>&lt;td align='right'&gt;150&lt;/td&gt;</v>
      </c>
      <c r="M153" t="str">
        <f>"&lt;td align='right'&gt;"&amp;Main!H153&amp;"&lt;/td&gt;"</f>
        <v>&lt;td align='right'&gt;&lt;/td&gt;</v>
      </c>
      <c r="N153" t="str">
        <f>"&lt;td&gt;"&amp;Main!I153&amp;"&lt;/td&gt;&lt;/tr&gt;"</f>
        <v>&lt;td&gt;&lt;/td&gt;&lt;/tr&gt;</v>
      </c>
    </row>
    <row r="154" spans="1:14">
      <c r="A154" t="str">
        <f>"&lt;path "&amp;Main!R154&amp;" "&amp;Main!S154&amp;" id='"&amp;Main!K154&amp;"' /&gt;"</f>
        <v>&lt;path d="m 39117,21912 7,146 c 115,20 82,-92 7,-81 116,-6 67,-87 -14,-65 z m 184,898 -21,82 50,18 m -97,-87 48,118 m 153,181 c -53,21 -137,-63 -79,-121 49,-17 129,80 79,121 z m -226,-510 25,123 m -42,-339 5,130 m -67,-396 51,66 42,-66 m -39,146 v -76 m -9,-382 -54,-114 -25,115 m -23,-219 c -70,15 -101,-106 -37,-127 55,-12 102,100 37,127 z m -173,-382 39,164 c 94,3 99,-100 -13,-76 84,-33 49,-119 -26,-88 z m 226,1162 142,-2" class="whiteScriptLean" id='Bulbitic' /&gt;</v>
      </c>
      <c r="B154" t="str">
        <f>IF(Main!B154&lt;&gt;0,"&lt;text "&amp;Main!L154&amp;" "&amp;Main!M154&amp;" id='geo"&amp;Main!K154&amp;"'&gt;"&amp;Main!B154&amp;"&lt;/text&gt;","")</f>
        <v>&lt;text x='39021' y='23491' id='geoBulbitic'&gt;Bulbytic (arm)&lt;/text&gt;</v>
      </c>
      <c r="C154" t="str">
        <f>IF(Main!D154&lt;&gt;0,"&lt;text "&amp;Main!N154&amp;" "&amp;Main!O154&amp;" id='geo"&amp;Main!K154&amp;"'&gt;"&amp;Main!D154&amp;"&lt;/text&gt;","")</f>
        <v/>
      </c>
      <c r="D154" t="str">
        <f>IF(Main!P154&lt;&gt;0,"&lt;use xlink:href='#spotlight' x='"&amp;Main!P154&amp;"' y='"&amp;Main!Q154&amp;"' id='"&amp;Main!K154&amp;"' /&gt;","")</f>
        <v>&lt;use xlink:href='#spotlight' x='39124' y='23060' id='Bulbitic' /&gt;</v>
      </c>
      <c r="F154" t="str">
        <f>"&lt;tr&gt;&lt;td&gt;"&amp;Main!A154&amp;"&lt;/td&gt;"</f>
        <v>&lt;tr&gt;&lt;td&gt;153&lt;/td&gt;</v>
      </c>
      <c r="G154" t="str">
        <f>"&lt;td&gt;&lt;a href='..\..\mm.svg#"&amp;Main!K154&amp;"'&gt;"&amp;Main!B154&amp;"&lt;/a&gt;&lt;/td&gt;"</f>
        <v>&lt;td&gt;&lt;a href='..\..\mm.svg#Bulbitic'&gt;Bulbytic (arm)&lt;/a&gt;&lt;/td&gt;</v>
      </c>
      <c r="H154" t="str">
        <f>"&lt;td lang='gk'&gt;"&amp;Main!C154&amp;"&lt;/td&gt;"</f>
        <v>&lt;td lang='gk'&gt;Βολβυτικό&lt;span class='lcm'&gt;ν&lt;/span&gt;&lt;/td&gt;</v>
      </c>
      <c r="I154" t="str">
        <f>"&lt;td&gt;"&amp;Main!D154&amp;"&lt;/td&gt;"</f>
        <v>&lt;td&gt;&lt;/td&gt;</v>
      </c>
      <c r="J154" t="str">
        <f>"&lt;td align='right'&gt;"&amp;Main!E154&amp;"&lt;/td&gt;"</f>
        <v>&lt;td align='right'&gt;152&lt;/td&gt;</v>
      </c>
      <c r="K154" t="str">
        <f>"&lt;td align='right'&gt;"&amp;Main!F154&amp;"&lt;/td&gt;"</f>
        <v>&lt;td align='right'&gt;131&lt;/td&gt;</v>
      </c>
      <c r="L154" t="str">
        <f>"&lt;td align='right'&gt;"&amp;Main!G154&amp;"&lt;/td&gt;"</f>
        <v>&lt;td align='right'&gt;151&lt;/td&gt;</v>
      </c>
      <c r="M154" t="str">
        <f>"&lt;td align='right'&gt;"&amp;Main!H154&amp;"&lt;/td&gt;"</f>
        <v>&lt;td align='right'&gt;133&lt;/td&gt;</v>
      </c>
      <c r="N154" t="str">
        <f>"&lt;td&gt;"&amp;Main!I154&amp;"&lt;/td&gt;&lt;/tr&gt;"</f>
        <v>&lt;td&gt;&lt;/td&gt;&lt;/tr&gt;</v>
      </c>
    </row>
    <row r="155" spans="1:14">
      <c r="A155" t="str">
        <f>"&lt;path "&amp;Main!R155&amp;" "&amp;Main!S155&amp;" id='"&amp;Main!K155&amp;"' /&gt;"</f>
        <v>&lt;path d="m 39265,19599 106,11 m -98,-90 -13,161 m 920,-18 38,65 67,-41 m -86,129 19,-85 m -155,64 c -51,-4 -34,-106 26,-143 47,12 23,132 -26,143 z m -169,-33 29,-133 54,150 15,-141 m -131,-14 -25,127 m -472,-57 16,-157 m 327,203 56,-148 22,164 m -135,-181 27,80 37,-67 m -42,155 8,-88 m -130,39 56,5 m -75,24 66,-149 22,158 m -187,-180 100,10 m -84,-4 -14,139 m 73,-137 -18,146 m 691,-43 38,65 67,-41 m -86,129 13,-66 m -149,45 c -51,-4 -34,-106 26,-143 47,12 23,132 -26,143 z m -169,-33 29,-133 54,150 15,-141 m -131,-14 -25,127 m -472,-57 16,-157 m 327,203 56,-148 22,164 m -135,-181 27,80 37,-67 m -42,155 8,-88 m -130,39 56,5 m -75,24 66,-149 22,158 m -187,-180 100,10 m -84,-4 -14,139 m 73,-137 -18,146" class="blackScript" id='Paulinus' /&gt;</v>
      </c>
      <c r="B155" t="str">
        <f>IF(Main!B155&lt;&gt;0,"&lt;text "&amp;Main!L155&amp;" "&amp;Main!M155&amp;" id='geo"&amp;Main!K155&amp;"'&gt;"&amp;Main!B155&amp;"&lt;/text&gt;","")</f>
        <v>&lt;text x='38848' y='19482' id='geoPaulinus'&gt;The (city) of Paulinus&lt;/text&gt;</v>
      </c>
      <c r="C155" t="str">
        <f>IF(Main!D155&lt;&gt;0,"&lt;text "&amp;Main!N155&amp;" "&amp;Main!O155&amp;" id='geo"&amp;Main!K155&amp;"'&gt;"&amp;Main!D155&amp;"&lt;/text&gt;","")</f>
        <v/>
      </c>
      <c r="D155" t="str">
        <f>IF(Main!P155&lt;&gt;0,"&lt;use xlink:href='#spotlight' x='"&amp;Main!P155&amp;"' y='"&amp;Main!Q155&amp;"' id='"&amp;Main!K155&amp;"' /&gt;","")</f>
        <v>&lt;use xlink:href='#spotlight' x='39212' y='19819' id='Paulinus' /&gt;</v>
      </c>
      <c r="F155" t="str">
        <f>"&lt;tr&gt;&lt;td&gt;"&amp;Main!A155&amp;"&lt;/td&gt;"</f>
        <v>&lt;tr&gt;&lt;td&gt;154&lt;/td&gt;</v>
      </c>
      <c r="G155" t="str">
        <f>"&lt;td&gt;&lt;a href='..\..\mm.svg#"&amp;Main!K155&amp;"'&gt;"&amp;Main!B155&amp;"&lt;/a&gt;&lt;/td&gt;"</f>
        <v>&lt;td&gt;&lt;a href='..\..\mm.svg#Paulinus'&gt;The (city) of Paulinus&lt;/a&gt;&lt;/td&gt;</v>
      </c>
      <c r="H155" t="str">
        <f>"&lt;td lang='gk'&gt;"&amp;Main!C155&amp;"&lt;/td&gt;"</f>
        <v>&lt;td lang='gk'&gt;Ἡ Παυλίνου&lt;/td&gt;</v>
      </c>
      <c r="I155" t="str">
        <f>"&lt;td&gt;"&amp;Main!D155&amp;"&lt;/td&gt;"</f>
        <v>&lt;td&gt;&lt;/td&gt;</v>
      </c>
      <c r="J155" t="str">
        <f>"&lt;td align='right'&gt;"&amp;Main!E155&amp;"&lt;/td&gt;"</f>
        <v>&lt;td align='right'&gt;153&lt;/td&gt;</v>
      </c>
      <c r="K155" t="str">
        <f>"&lt;td align='right'&gt;"&amp;Main!F155&amp;"&lt;/td&gt;"</f>
        <v>&lt;td align='right'&gt;141&lt;/td&gt;</v>
      </c>
      <c r="L155" t="str">
        <f>"&lt;td align='right'&gt;"&amp;Main!G155&amp;"&lt;/td&gt;"</f>
        <v>&lt;td align='right'&gt;152&lt;/td&gt;</v>
      </c>
      <c r="M155" t="str">
        <f>"&lt;td align='right'&gt;"&amp;Main!H155&amp;"&lt;/td&gt;"</f>
        <v>&lt;td align='right'&gt;143&lt;/td&gt;</v>
      </c>
      <c r="N155" t="str">
        <f>"&lt;td&gt;"&amp;Main!I155&amp;"&lt;/td&gt;&lt;/tr&gt;"</f>
        <v>&lt;td&gt;&lt;/td&gt;&lt;/tr&gt;</v>
      </c>
    </row>
    <row r="156" spans="1:14">
      <c r="A156" t="str">
        <f>"&lt;path "&amp;Main!R156&amp;" "&amp;Main!S156&amp;" id='"&amp;Main!K156&amp;"' /&gt;"</f>
        <v>&lt;path d="m 39978,20434 c -50,-6 -66,-126 5,-152 44,10 53,140 -5,152 z m 360,-79 c -91,21 -77,141 -10,144 m -541,-229 116,8 m -99,18 -12,113 m 82,-121 -11,119 m -178,-151 c 49,65 46,140 4,139 -42,-1 -27,-90 38,-136 m -155,136 11,-154 -62,69 -59,-76 -17,159 m -105,-97 c 74,0 73,-76 -4,-76 l -10,168 m -117,-101 h 34 m 14,-69 c -100,16 -87,116 3,147 m 974,-50 -28,169 m -159,-47 66,-148 35,189" class="blackScript" id='Hermupolis' /&gt;</v>
      </c>
      <c r="B156" t="str">
        <f>IF(Main!B156&lt;&gt;0,"&lt;text "&amp;Main!L156&amp;" "&amp;Main!M156&amp;" id='geo"&amp;Main!K156&amp;"'&gt;"&amp;Main!B156&amp;"&lt;/text&gt;","")</f>
        <v>&lt;text x='39750' y='20524' id='geoHermupolis'&gt;Hermupolis&lt;/text&gt;</v>
      </c>
      <c r="C156" t="str">
        <f>IF(Main!D156&lt;&gt;0,"&lt;text "&amp;Main!N156&amp;" "&amp;Main!O156&amp;" id='geo"&amp;Main!K156&amp;"'&gt;"&amp;Main!D156&amp;"&lt;/text&gt;","")</f>
        <v/>
      </c>
      <c r="D156" t="str">
        <f>IF(Main!P156&lt;&gt;0,"&lt;use xlink:href='#spotlight' x='"&amp;Main!P156&amp;"' y='"&amp;Main!Q156&amp;"' id='"&amp;Main!K156&amp;"' /&gt;","")</f>
        <v>&lt;use xlink:href='#spotlight' x='39376' y='20481' id='Hermupolis' /&gt;</v>
      </c>
      <c r="F156" t="str">
        <f>"&lt;tr&gt;&lt;td&gt;"&amp;Main!A156&amp;"&lt;/td&gt;"</f>
        <v>&lt;tr&gt;&lt;td&gt;155&lt;/td&gt;</v>
      </c>
      <c r="G156" t="str">
        <f>"&lt;td&gt;&lt;a href='..\..\mm.svg#"&amp;Main!K156&amp;"'&gt;"&amp;Main!B156&amp;"&lt;/a&gt;&lt;/td&gt;"</f>
        <v>&lt;td&gt;&lt;a href='..\..\mm.svg#Hermupolis'&gt;Hermupolis&lt;/a&gt;&lt;/td&gt;</v>
      </c>
      <c r="H156" t="str">
        <f>"&lt;td lang='gk'&gt;"&amp;Main!C156&amp;"&lt;/td&gt;"</f>
        <v>&lt;td lang='gk'&gt;Ἑρμούπολις&lt;/td&gt;</v>
      </c>
      <c r="I156" t="str">
        <f>"&lt;td&gt;"&amp;Main!D156&amp;"&lt;/td&gt;"</f>
        <v>&lt;td&gt;&lt;/td&gt;</v>
      </c>
      <c r="J156" t="str">
        <f>"&lt;td align='right'&gt;"&amp;Main!E156&amp;"&lt;/td&gt;"</f>
        <v>&lt;td align='right'&gt;154&lt;/td&gt;</v>
      </c>
      <c r="K156" t="str">
        <f>"&lt;td align='right'&gt;"&amp;Main!F156&amp;"&lt;/td&gt;"</f>
        <v>&lt;td align='right'&gt;142&lt;/td&gt;</v>
      </c>
      <c r="L156" t="str">
        <f>"&lt;td align='right'&gt;"&amp;Main!G156&amp;"&lt;/td&gt;"</f>
        <v>&lt;td align='right'&gt;153&lt;/td&gt;</v>
      </c>
      <c r="M156" t="str">
        <f>"&lt;td align='right'&gt;"&amp;Main!H156&amp;"&lt;/td&gt;"</f>
        <v>&lt;td align='right'&gt;144&lt;/td&gt;</v>
      </c>
      <c r="N156" t="str">
        <f>"&lt;td&gt;"&amp;Main!I156&amp;"&lt;/td&gt;&lt;/tr&gt;"</f>
        <v>&lt;td&gt;&lt;/td&gt;&lt;/tr&gt;</v>
      </c>
    </row>
    <row r="157" spans="1:14">
      <c r="A157" t="str">
        <f>"&lt;path "&amp;Main!R157&amp;" "&amp;Main!S157&amp;" id='"&amp;Main!K157&amp;"' /&gt;"</f>
        <v>&lt;path d="m 40206,21016 c -83,27 -45,140 12,74 -8,109 108,23 54,-51 m -288,-5 -115,18 83,-114 35,128 m 129,-112 c -79,27 -87,110 -27,132 m -280,-165 -14,122 m -23,-129 81,16 m -205,26 c 63,13 76,-68 4,-55 l -17,141 m -90,-20 c -50,-5 -57,-100 13,-122 43,8 44,112 -13,122 z m -194,-153 100,134 m -123,-13 128,-102" class="blackScript" id='Chortaso' /&gt;</v>
      </c>
      <c r="B157" t="str">
        <f>IF(Main!B157&lt;&gt;0,"&lt;text "&amp;Main!L157&amp;" "&amp;Main!M157&amp;" id='geo"&amp;Main!K157&amp;"'&gt;"&amp;Main!B157&amp;"&lt;/text&gt;","")</f>
        <v>&lt;text x='39900' y='21094' id='geoChortaso'&gt;Chortaso&lt;/text&gt;</v>
      </c>
      <c r="C157" t="str">
        <f>IF(Main!D157&lt;&gt;0,"&lt;text "&amp;Main!N157&amp;" "&amp;Main!O157&amp;" id='geo"&amp;Main!K157&amp;"'&gt;"&amp;Main!D157&amp;"&lt;/text&gt;","")</f>
        <v/>
      </c>
      <c r="D157" t="str">
        <f>IF(Main!P157&lt;&gt;0,"&lt;use xlink:href='#spotlight' x='"&amp;Main!P157&amp;"' y='"&amp;Main!Q157&amp;"' id='"&amp;Main!K157&amp;"' /&gt;","")</f>
        <v>&lt;use xlink:href='#spotlight' x='39400' y='21122' id='Chortaso' /&gt;</v>
      </c>
      <c r="F157" t="str">
        <f>"&lt;tr&gt;&lt;td&gt;"&amp;Main!A157&amp;"&lt;/td&gt;"</f>
        <v>&lt;tr&gt;&lt;td&gt;156&lt;/td&gt;</v>
      </c>
      <c r="G157" t="str">
        <f>"&lt;td&gt;&lt;a href='..\..\mm.svg#"&amp;Main!K157&amp;"'&gt;"&amp;Main!B157&amp;"&lt;/a&gt;&lt;/td&gt;"</f>
        <v>&lt;td&gt;&lt;a href='..\..\mm.svg#Chortaso'&gt;Chortaso&lt;/a&gt;&lt;/td&gt;</v>
      </c>
      <c r="H157" t="str">
        <f>"&lt;td lang='gk'&gt;"&amp;Main!C157&amp;"&lt;/td&gt;"</f>
        <v>&lt;td lang='gk'&gt;Χορτασω&lt;/td&gt;</v>
      </c>
      <c r="I157" t="str">
        <f>"&lt;td&gt;"&amp;Main!D157&amp;"&lt;/td&gt;"</f>
        <v>&lt;td&gt;&lt;/td&gt;</v>
      </c>
      <c r="J157" t="str">
        <f>"&lt;td align='right'&gt;"&amp;Main!E157&amp;"&lt;/td&gt;"</f>
        <v>&lt;td align='right'&gt;155&lt;/td&gt;</v>
      </c>
      <c r="K157" t="str">
        <f>"&lt;td align='right'&gt;"&amp;Main!F157&amp;"&lt;/td&gt;"</f>
        <v>&lt;td align='right'&gt;143&lt;/td&gt;</v>
      </c>
      <c r="L157" t="str">
        <f>"&lt;td align='right'&gt;"&amp;Main!G157&amp;"&lt;/td&gt;"</f>
        <v>&lt;td align='right'&gt;154&lt;/td&gt;</v>
      </c>
      <c r="M157" t="str">
        <f>"&lt;td align='right'&gt;"&amp;Main!H157&amp;"&lt;/td&gt;"</f>
        <v>&lt;td align='right'&gt;145&lt;/td&gt;</v>
      </c>
      <c r="N157" t="str">
        <f>"&lt;td&gt;"&amp;Main!I157&amp;"&lt;/td&gt;&lt;/tr&gt;"</f>
        <v>&lt;td&gt;&lt;/td&gt;&lt;/tr&gt;</v>
      </c>
    </row>
    <row r="158" spans="1:14">
      <c r="A158" t="str">
        <f>"&lt;path "&amp;Main!R158&amp;" "&amp;Main!S158&amp;" id='"&amp;Main!K158&amp;"' /&gt;"</f>
        <v>&lt;path d="m 40187,21407 56,-91 29,98 m -34,102 c -140,158 121,164 0,0 z m -609,99 -94,-3 c 0,0 19,-111 20,-147 21,53 74,150 74,150 z m 410,-111 116,2 m -87,3 -3,128 m 62,-127 -2,123 m -195,-132 c 73,65 68,143 17,143 -51,0 -31,-80 49,-144 m -226,133 -3,-144 83,142 -4,-146 m -146,6 2,145 m -221,-179 -50,65 52,91 m -74,-166 -1,155" class="blackScript" id='Coinopolis' /&gt;</v>
      </c>
      <c r="B158" t="str">
        <f>IF(Main!B158&lt;&gt;0,"&lt;text "&amp;Main!L158&amp;" "&amp;Main!M158&amp;" id='geo"&amp;Main!K158&amp;"'&gt;"&amp;Main!B158&amp;"&lt;/text&gt;","")</f>
        <v>&lt;text x='39784' y='21728' id='geoCoinopolis'&gt;Kaenupolis&lt;/text&gt;</v>
      </c>
      <c r="C158" t="str">
        <f>IF(Main!D158&lt;&gt;0,"&lt;text "&amp;Main!N158&amp;" "&amp;Main!O158&amp;" id='geo"&amp;Main!K158&amp;"'&gt;"&amp;Main!D158&amp;"&lt;/text&gt;","")</f>
        <v/>
      </c>
      <c r="D158" t="str">
        <f>IF(Main!P158&lt;&gt;0,"&lt;use xlink:href='#spotlight' x='"&amp;Main!P158&amp;"' y='"&amp;Main!Q158&amp;"' id='"&amp;Main!K158&amp;"' /&gt;","")</f>
        <v>&lt;use xlink:href='#spotlight' x='39529' y='21850' id='Coinopolis' /&gt;</v>
      </c>
      <c r="F158" t="str">
        <f>"&lt;tr&gt;&lt;td&gt;"&amp;Main!A158&amp;"&lt;/td&gt;"</f>
        <v>&lt;tr&gt;&lt;td&gt;157&lt;/td&gt;</v>
      </c>
      <c r="G158" t="str">
        <f>"&lt;td&gt;&lt;a href='..\..\mm.svg#"&amp;Main!K158&amp;"'&gt;"&amp;Main!B158&amp;"&lt;/a&gt;&lt;/td&gt;"</f>
        <v>&lt;td&gt;&lt;a href='..\..\mm.svg#Coinopolis'&gt;Kaenupolis&lt;/a&gt;&lt;/td&gt;</v>
      </c>
      <c r="H158" t="str">
        <f>"&lt;td lang='gk'&gt;"&amp;Main!C158&amp;"&lt;/td&gt;"</f>
        <v>&lt;td lang='gk'&gt;Καινούπολ(ις)&lt;/td&gt;</v>
      </c>
      <c r="I158" t="str">
        <f>"&lt;td&gt;"&amp;Main!D158&amp;"&lt;/td&gt;"</f>
        <v>&lt;td&gt;&lt;/td&gt;</v>
      </c>
      <c r="J158" t="str">
        <f>"&lt;td align='right'&gt;"&amp;Main!E158&amp;"&lt;/td&gt;"</f>
        <v>&lt;td align='right'&gt;156&lt;/td&gt;</v>
      </c>
      <c r="K158" t="str">
        <f>"&lt;td align='right'&gt;"&amp;Main!F158&amp;"&lt;/td&gt;"</f>
        <v>&lt;td align='right'&gt;144&lt;/td&gt;</v>
      </c>
      <c r="L158" t="str">
        <f>"&lt;td align='right'&gt;"&amp;Main!G158&amp;"&lt;/td&gt;"</f>
        <v>&lt;td align='right'&gt;155&lt;/td&gt;</v>
      </c>
      <c r="M158" t="str">
        <f>"&lt;td align='right'&gt;"&amp;Main!H158&amp;"&lt;/td&gt;"</f>
        <v>&lt;td align='right'&gt;146&lt;/td&gt;</v>
      </c>
      <c r="N158" t="str">
        <f>"&lt;td&gt;"&amp;Main!I158&amp;"&lt;/td&gt;&lt;/tr&gt;"</f>
        <v>&lt;td&gt;&lt;/td&gt;&lt;/tr&gt;</v>
      </c>
    </row>
    <row r="159" spans="1:14">
      <c r="A159" t="str">
        <f>"&lt;path "&amp;Main!R159&amp;" "&amp;Main!S159&amp;" id='"&amp;Main!K159&amp;"' /&gt;"</f>
        <v>&lt;path d="m 40070,22652 v -150 c 35,-7 124,32 11,61 m -24,-232 2,140 m -285,-100 82,127 m -103,5 104,-162 m 53,164 32,-172 46,123 -60,24 m -272,-60 -106,1 m 124,99 -1,-200 m -138,21 v 175" class="blackScript" id='Chaireus' /&gt;</v>
      </c>
      <c r="B159" t="str">
        <f>IF(Main!B159&lt;&gt;0,"&lt;text "&amp;Main!L159&amp;" "&amp;Main!M159&amp;" id='geo"&amp;Main!K159&amp;"'&gt;"&amp;Main!B159&amp;"&lt;/text&gt;","")</f>
        <v>&lt;text x='39072' y='22802' id='geoChaireus'&gt;The (city) of Chaireus&lt;/text&gt;</v>
      </c>
      <c r="C159" t="str">
        <f>IF(Main!D159&lt;&gt;0,"&lt;text "&amp;Main!N159&amp;" "&amp;Main!O159&amp;" id='geo"&amp;Main!K159&amp;"'&gt;"&amp;Main!D159&amp;"&lt;/text&gt;","")</f>
        <v/>
      </c>
      <c r="D159" t="str">
        <f>IF(Main!P159&lt;&gt;0,"&lt;use xlink:href='#spotlight' x='"&amp;Main!P159&amp;"' y='"&amp;Main!Q159&amp;"' id='"&amp;Main!K159&amp;"' /&gt;","")</f>
        <v>&lt;use xlink:href='#spotlight' x='39600' y='22555' id='Chaireus' /&gt;</v>
      </c>
      <c r="F159" t="str">
        <f>"&lt;tr&gt;&lt;td&gt;"&amp;Main!A159&amp;"&lt;/td&gt;"</f>
        <v>&lt;tr&gt;&lt;td&gt;158&lt;/td&gt;</v>
      </c>
      <c r="G159" t="str">
        <f>"&lt;td&gt;&lt;a href='..\..\mm.svg#"&amp;Main!K159&amp;"'&gt;"&amp;Main!B159&amp;"&lt;/a&gt;&lt;/td&gt;"</f>
        <v>&lt;td&gt;&lt;a href='..\..\mm.svg#Chaireus'&gt;The (city) of Chaireus&lt;/a&gt;&lt;/td&gt;</v>
      </c>
      <c r="H159" t="str">
        <f>"&lt;td lang='gk'&gt;"&amp;Main!C159&amp;"&lt;/td&gt;"</f>
        <v>&lt;td lang='gk'&gt;Ἡ Χα&lt;span class='def'&gt;ι&lt;/span&gt;ρ&lt;span class='lcm'&gt;έου&lt;/span&gt;&lt;/td&gt;</v>
      </c>
      <c r="I159" t="str">
        <f>"&lt;td&gt;"&amp;Main!D159&amp;"&lt;/td&gt;"</f>
        <v>&lt;td&gt;&lt;/td&gt;</v>
      </c>
      <c r="J159" t="str">
        <f>"&lt;td align='right'&gt;"&amp;Main!E159&amp;"&lt;/td&gt;"</f>
        <v>&lt;td align='right'&gt;157&lt;/td&gt;</v>
      </c>
      <c r="K159" t="str">
        <f>"&lt;td align='right'&gt;"&amp;Main!F159&amp;"&lt;/td&gt;"</f>
        <v>&lt;td align='right'&gt;145&lt;/td&gt;</v>
      </c>
      <c r="L159" t="str">
        <f>"&lt;td align='right'&gt;"&amp;Main!G159&amp;"&lt;/td&gt;"</f>
        <v>&lt;td align='right'&gt;156&lt;/td&gt;</v>
      </c>
      <c r="M159" t="str">
        <f>"&lt;td align='right'&gt;"&amp;Main!H159&amp;"&lt;/td&gt;"</f>
        <v>&lt;td align='right'&gt;147&lt;/td&gt;</v>
      </c>
      <c r="N159" t="str">
        <f>"&lt;td&gt;"&amp;Main!I159&amp;"&lt;/td&gt;&lt;/tr&gt;"</f>
        <v>&lt;td&gt;&lt;/td&gt;&lt;/tr&gt;</v>
      </c>
    </row>
    <row r="160" spans="1:14">
      <c r="A160" t="str">
        <f>"&lt;path "&amp;Main!R160&amp;" "&amp;Main!S160&amp;" id='"&amp;Main!K160&amp;"' /&gt;"</f>
        <v>&lt;path d="m -200,-200 -75-75" class="blackScript" id='Salumias' /&gt;</v>
      </c>
      <c r="B160" t="str">
        <f>IF(Main!B160&lt;&gt;0,"&lt;text "&amp;Main!L160&amp;" "&amp;Main!M160&amp;" id='geo"&amp;Main!K160&amp;"'&gt;"&amp;Main!B160&amp;"&lt;/text&gt;","")</f>
        <v>&lt;text x='720' y='12300' id='geoSalumias'&gt;Salumias&lt;/text&gt;</v>
      </c>
      <c r="C160" t="str">
        <f>IF(Main!D160&lt;&gt;0,"&lt;text "&amp;Main!N160&amp;" "&amp;Main!O160&amp;" id='geo"&amp;Main!K160&amp;"'&gt;"&amp;Main!D160&amp;"&lt;/text&gt;","")</f>
        <v/>
      </c>
      <c r="D160" t="str">
        <f>IF(Main!P160&lt;&gt;0,"&lt;use xlink:href='#spotlight' x='"&amp;Main!P160&amp;"' y='"&amp;Main!Q160&amp;"' id='"&amp;Main!K160&amp;"' /&gt;","")</f>
        <v>&lt;use xlink:href='#spotlight' x='720' y='12300' id='Salumias' /&gt;</v>
      </c>
      <c r="F160" t="str">
        <f>"&lt;tr&gt;&lt;td&gt;"&amp;Main!A160&amp;"&lt;/td&gt;"</f>
        <v>&lt;tr&gt;&lt;td&gt;159&lt;/td&gt;</v>
      </c>
      <c r="G160" t="str">
        <f>"&lt;td&gt;&lt;a href='..\..\mm.svg#"&amp;Main!K160&amp;"'&gt;"&amp;Main!B160&amp;"&lt;/a&gt;&lt;/td&gt;"</f>
        <v>&lt;td&gt;&lt;a href='..\..\mm.svg#Salumias'&gt;Salumias&lt;/a&gt;&lt;/td&gt;</v>
      </c>
      <c r="H160" t="str">
        <f>"&lt;td lang='gk'&gt;"&amp;Main!C160&amp;"&lt;/td&gt;"</f>
        <v>&lt;td lang='gk'&gt;[no label]&lt;/td&gt;</v>
      </c>
      <c r="I160" t="str">
        <f>"&lt;td&gt;"&amp;Main!D160&amp;"&lt;/td&gt;"</f>
        <v>&lt;td&gt;&lt;/td&gt;</v>
      </c>
      <c r="J160" t="str">
        <f>"&lt;td align='right'&gt;"&amp;Main!E160&amp;"&lt;/td&gt;"</f>
        <v>&lt;td align='right'&gt;&lt;/td&gt;</v>
      </c>
      <c r="K160" t="str">
        <f>"&lt;td align='right'&gt;"&amp;Main!F160&amp;"&lt;/td&gt;"</f>
        <v>&lt;td align='right'&gt;&lt;/td&gt;</v>
      </c>
      <c r="L160" t="str">
        <f>"&lt;td align='right'&gt;"&amp;Main!G160&amp;"&lt;/td&gt;"</f>
        <v>&lt;td align='right'&gt;&lt;/td&gt;</v>
      </c>
      <c r="M160" t="str">
        <f>"&lt;td align='right'&gt;"&amp;Main!H160&amp;"&lt;/td&gt;"</f>
        <v>&lt;td align='right'&gt;3&lt;/td&gt;</v>
      </c>
      <c r="N160" t="str">
        <f>"&lt;td&gt;"&amp;Main!I160&amp;"&lt;/td&gt;&lt;/tr&gt;"</f>
        <v>&lt;td&gt;alluded to in Ainon label&lt;/td&gt;&lt;/tr&gt;</v>
      </c>
    </row>
    <row r="161" spans="1:14">
      <c r="A161" t="str">
        <f>"&lt;path "&amp;Main!R161&amp;" "&amp;Main!S161&amp;" id='"&amp;Main!K161&amp;"' /&gt;"</f>
        <v>&lt;path d="m -200,-200 -75-75" class="blackScript" id='Bethnamran' /&gt;</v>
      </c>
      <c r="B161" t="str">
        <f>IF(Main!B161&lt;&gt;0,"&lt;text "&amp;Main!L161&amp;" "&amp;Main!M161&amp;" id='geo"&amp;Main!K161&amp;"'&gt;"&amp;Main!B161&amp;"&lt;/text&gt;","")</f>
        <v>&lt;text x='6325' y='8234' id='geoBethnamran'&gt;Bethnamran&lt;/text&gt;</v>
      </c>
      <c r="C161" t="str">
        <f>IF(Main!D161&lt;&gt;0,"&lt;text "&amp;Main!N161&amp;" "&amp;Main!O161&amp;" id='geo"&amp;Main!K161&amp;"'&gt;"&amp;Main!D161&amp;"&lt;/text&gt;","")</f>
        <v/>
      </c>
      <c r="D161" t="str">
        <f>IF(Main!P161&lt;&gt;0,"&lt;use xlink:href='#spotlight' x='"&amp;Main!P161&amp;"' y='"&amp;Main!Q161&amp;"' id='"&amp;Main!K161&amp;"' /&gt;","")</f>
        <v>&lt;use xlink:href='#spotlight' x='6888' y='8584' id='Bethnamran' /&gt;</v>
      </c>
      <c r="F161" t="str">
        <f>"&lt;tr&gt;&lt;td&gt;"&amp;Main!A161&amp;"&lt;/td&gt;"</f>
        <v>&lt;tr&gt;&lt;td&gt;160&lt;/td&gt;</v>
      </c>
      <c r="G161" t="str">
        <f>"&lt;td&gt;&lt;a href='..\..\mm.svg#"&amp;Main!K161&amp;"'&gt;"&amp;Main!B161&amp;"&lt;/a&gt;&lt;/td&gt;"</f>
        <v>&lt;td&gt;&lt;a href='..\..\mm.svg#Bethnamran'&gt;Bethnamran&lt;/a&gt;&lt;/td&gt;</v>
      </c>
      <c r="H161" t="str">
        <f>"&lt;td lang='gk'&gt;"&amp;Main!C161&amp;"&lt;/td&gt;"</f>
        <v>&lt;td lang='gk'&gt;[no label]&lt;/td&gt;</v>
      </c>
      <c r="I161" t="str">
        <f>"&lt;td&gt;"&amp;Main!D161&amp;"&lt;/td&gt;"</f>
        <v>&lt;td&gt;&lt;/td&gt;</v>
      </c>
      <c r="J161" t="str">
        <f>"&lt;td align='right'&gt;"&amp;Main!E161&amp;"&lt;/td&gt;"</f>
        <v>&lt;td align='right'&gt;&lt;/td&gt;</v>
      </c>
      <c r="K161" t="str">
        <f>"&lt;td align='right'&gt;"&amp;Main!F161&amp;"&lt;/td&gt;"</f>
        <v>&lt;td align='right'&gt;5,4&lt;/td&gt;</v>
      </c>
      <c r="L161" t="str">
        <f>"&lt;td align='right'&gt;"&amp;Main!G161&amp;"&lt;/td&gt;"</f>
        <v>&lt;td align='right'&gt;15&lt;/td&gt;</v>
      </c>
      <c r="M161" t="str">
        <f>"&lt;td align='right'&gt;"&amp;Main!H161&amp;"&lt;/td&gt;"</f>
        <v>&lt;td align='right'&gt;7&lt;/td&gt;</v>
      </c>
      <c r="N161" t="str">
        <f>"&lt;td&gt;"&amp;Main!I161&amp;"&lt;/td&gt;&lt;/tr&gt;"</f>
        <v>&lt;td&gt;Donner 1967, 22&lt;/td&gt;&lt;/tr&gt;</v>
      </c>
    </row>
    <row r="162" spans="1:14">
      <c r="A162" t="str">
        <f>"&lt;path "&amp;Main!R162&amp;" "&amp;Main!S162&amp;" id='"&amp;Main!K162&amp;"' /&gt;"</f>
        <v>&lt;path d="m -200,-200 -75-75" class="blackScript" id='Livias' /&gt;</v>
      </c>
      <c r="B162" t="str">
        <f>IF(Main!B162&lt;&gt;0,"&lt;text "&amp;Main!L162&amp;" "&amp;Main!M162&amp;" id='geo"&amp;Main!K162&amp;"'&gt;"&amp;Main!B162&amp;"&lt;/text&gt;","")</f>
        <v>&lt;text x='9456' y='8197' id='geoLivias'&gt;Livias&lt;/text&gt;</v>
      </c>
      <c r="C162" t="str">
        <f>IF(Main!D162&lt;&gt;0,"&lt;text "&amp;Main!N162&amp;" "&amp;Main!O162&amp;" id='geo"&amp;Main!K162&amp;"'&gt;"&amp;Main!D162&amp;"&lt;/text&gt;","")</f>
        <v/>
      </c>
      <c r="D162" t="str">
        <f>IF(Main!P162&lt;&gt;0,"&lt;use xlink:href='#spotlight' x='"&amp;Main!P162&amp;"' y='"&amp;Main!Q162&amp;"' id='"&amp;Main!K162&amp;"' /&gt;","")</f>
        <v>&lt;use xlink:href='#spotlight' x='9840' y='8496' id='Livias' /&gt;</v>
      </c>
      <c r="F162" t="str">
        <f>"&lt;tr&gt;&lt;td&gt;"&amp;Main!A162&amp;"&lt;/td&gt;"</f>
        <v>&lt;tr&gt;&lt;td&gt;161&lt;/td&gt;</v>
      </c>
      <c r="G162" t="str">
        <f>"&lt;td&gt;&lt;a href='..\..\mm.svg#"&amp;Main!K162&amp;"'&gt;"&amp;Main!B162&amp;"&lt;/a&gt;&lt;/td&gt;"</f>
        <v>&lt;td&gt;&lt;a href='..\..\mm.svg#Livias'&gt;Livias&lt;/a&gt;&lt;/td&gt;</v>
      </c>
      <c r="H162" t="str">
        <f>"&lt;td lang='gk'&gt;"&amp;Main!C162&amp;"&lt;/td&gt;"</f>
        <v>&lt;td lang='gk'&gt;[no label]&lt;/td&gt;</v>
      </c>
      <c r="I162" t="str">
        <f>"&lt;td&gt;"&amp;Main!D162&amp;"&lt;/td&gt;"</f>
        <v>&lt;td&gt;&lt;/td&gt;</v>
      </c>
      <c r="J162" t="str">
        <f>"&lt;td align='right'&gt;"&amp;Main!E162&amp;"&lt;/td&gt;"</f>
        <v>&lt;td align='right'&gt;&lt;/td&gt;</v>
      </c>
      <c r="K162" t="str">
        <f>"&lt;td align='right'&gt;"&amp;Main!F162&amp;"&lt;/td&gt;"</f>
        <v>&lt;td align='right'&gt;5,5&lt;/td&gt;</v>
      </c>
      <c r="L162" t="str">
        <f>"&lt;td align='right'&gt;"&amp;Main!G162&amp;"&lt;/td&gt;"</f>
        <v>&lt;td align='right'&gt;16&lt;/td&gt;</v>
      </c>
      <c r="M162" t="str">
        <f>"&lt;td align='right'&gt;"&amp;Main!H162&amp;"&lt;/td&gt;"</f>
        <v>&lt;td align='right'&gt;8&lt;/td&gt;</v>
      </c>
      <c r="N162" t="str">
        <f>"&lt;td&gt;"&amp;Main!I162&amp;"&lt;/td&gt;&lt;/tr&gt;"</f>
        <v>&lt;td&gt;Donner 1967, 22&lt;/td&gt;&lt;/tr&gt;</v>
      </c>
    </row>
    <row r="163" spans="1:14">
      <c r="A163" t="str">
        <f>"&lt;path "&amp;Main!R163&amp;" "&amp;Main!S163&amp;" id='"&amp;Main!K163&amp;"' /&gt;"</f>
        <v>&lt;path d="m -200,-200 -75-75" class="blackScript" id='watchtower' /&gt;</v>
      </c>
      <c r="B163" t="str">
        <f>IF(Main!B163&lt;&gt;0,"&lt;text "&amp;Main!L163&amp;" "&amp;Main!M163&amp;" id='geo"&amp;Main!K163&amp;"'&gt;"&amp;Main!B163&amp;"&lt;/text&gt;","")</f>
        <v>&lt;text x='5933' y='11974' id='geowatchtower'&gt;A watch tower&lt;/text&gt;</v>
      </c>
      <c r="C163" t="str">
        <f>IF(Main!D163&lt;&gt;0,"&lt;text "&amp;Main!N163&amp;" "&amp;Main!O163&amp;" id='geo"&amp;Main!K163&amp;"'&gt;"&amp;Main!D163&amp;"&lt;/text&gt;","")</f>
        <v/>
      </c>
      <c r="D163" t="str">
        <f>IF(Main!P163&lt;&gt;0,"&lt;use xlink:href='#spotlight' x='"&amp;Main!P163&amp;"' y='"&amp;Main!Q163&amp;"' id='"&amp;Main!K163&amp;"' /&gt;","")</f>
        <v>&lt;use xlink:href='#spotlight' x='5694' y='11771' id='watchtower' /&gt;</v>
      </c>
      <c r="F163" t="str">
        <f>"&lt;tr&gt;&lt;td&gt;"&amp;Main!A163&amp;"&lt;/td&gt;"</f>
        <v>&lt;tr&gt;&lt;td&gt;162&lt;/td&gt;</v>
      </c>
      <c r="G163" t="str">
        <f>"&lt;td&gt;&lt;a href='..\..\mm.svg#"&amp;Main!K163&amp;"'&gt;"&amp;Main!B163&amp;"&lt;/a&gt;&lt;/td&gt;"</f>
        <v>&lt;td&gt;&lt;a href='..\..\mm.svg#watchtower'&gt;A watch tower&lt;/a&gt;&lt;/td&gt;</v>
      </c>
      <c r="H163" t="str">
        <f>"&lt;td lang='gk'&gt;"&amp;Main!C163&amp;"&lt;/td&gt;"</f>
        <v>&lt;td lang='gk'&gt;[no label]&lt;/td&gt;</v>
      </c>
      <c r="I163" t="str">
        <f>"&lt;td&gt;"&amp;Main!D163&amp;"&lt;/td&gt;"</f>
        <v>&lt;td&gt;&lt;/td&gt;</v>
      </c>
      <c r="J163" t="str">
        <f>"&lt;td align='right'&gt;"&amp;Main!E163&amp;"&lt;/td&gt;"</f>
        <v>&lt;td align='right'&gt;&lt;/td&gt;</v>
      </c>
      <c r="K163" t="str">
        <f>"&lt;td align='right'&gt;"&amp;Main!F163&amp;"&lt;/td&gt;"</f>
        <v>&lt;td align='right'&gt;&lt;/td&gt;</v>
      </c>
      <c r="L163" t="str">
        <f>"&lt;td align='right'&gt;"&amp;Main!G163&amp;"&lt;/td&gt;"</f>
        <v>&lt;td align='right'&gt;&lt;/td&gt;</v>
      </c>
      <c r="M163" t="str">
        <f>"&lt;td align='right'&gt;"&amp;Main!H163&amp;"&lt;/td&gt;"</f>
        <v>&lt;td align='right'&gt;&lt;/td&gt;</v>
      </c>
      <c r="N163" t="str">
        <f>"&lt;td&gt;"&amp;Main!I163&amp;"&lt;/td&gt;&lt;/tr&gt;"</f>
        <v>&lt;td&gt;&lt;/td&gt;&lt;/tr&gt;</v>
      </c>
    </row>
    <row r="164" spans="1:14">
      <c r="A164" t="str">
        <f>"&lt;path "&amp;Main!R164&amp;" "&amp;Main!S164&amp;" id='"&amp;Main!K164&amp;"' /&gt;"</f>
        <v>&lt;path d="m -200,-200 -75-75" class="blackScript" id='Dan1' /&gt;</v>
      </c>
      <c r="B164" t="str">
        <f>IF(Main!B164&lt;&gt;0,"&lt;text "&amp;Main!L164&amp;" "&amp;Main!M164&amp;" id='geo"&amp;Main!K164&amp;"'&gt;"&amp;Main!B164&amp;"&lt;/text&gt;","")</f>
        <v>&lt;text x='16503' y='22701' id='geoDan1'&gt;A village in Dan 1&lt;/text&gt;</v>
      </c>
      <c r="C164" t="str">
        <f>IF(Main!D164&lt;&gt;0,"&lt;text "&amp;Main!N164&amp;" "&amp;Main!O164&amp;" id='geo"&amp;Main!K164&amp;"'&gt;"&amp;Main!D164&amp;"&lt;/text&gt;","")</f>
        <v/>
      </c>
      <c r="D164" t="str">
        <f>IF(Main!P164&lt;&gt;0,"&lt;use xlink:href='#spotlight' x='"&amp;Main!P164&amp;"' y='"&amp;Main!Q164&amp;"' id='"&amp;Main!K164&amp;"' /&gt;","")</f>
        <v>&lt;use xlink:href='#spotlight' x='16503' y='22701' id='Dan1' /&gt;</v>
      </c>
      <c r="F164" t="str">
        <f>"&lt;tr&gt;&lt;td&gt;"&amp;Main!A164&amp;"&lt;/td&gt;"</f>
        <v>&lt;tr&gt;&lt;td&gt;163&lt;/td&gt;</v>
      </c>
      <c r="G164" t="str">
        <f>"&lt;td&gt;&lt;a href='..\..\mm.svg#"&amp;Main!K164&amp;"'&gt;"&amp;Main!B164&amp;"&lt;/a&gt;&lt;/td&gt;"</f>
        <v>&lt;td&gt;&lt;a href='..\..\mm.svg#Dan1'&gt;A village in Dan 1&lt;/a&gt;&lt;/td&gt;</v>
      </c>
      <c r="H164" t="str">
        <f>"&lt;td lang='gk'&gt;"&amp;Main!C164&amp;"&lt;/td&gt;"</f>
        <v>&lt;td lang='gk'&gt;[no label]&lt;/td&gt;</v>
      </c>
      <c r="I164" t="str">
        <f>"&lt;td&gt;"&amp;Main!D164&amp;"&lt;/td&gt;"</f>
        <v>&lt;td&gt;&lt;/td&gt;</v>
      </c>
      <c r="J164" t="str">
        <f>"&lt;td align='right'&gt;"&amp;Main!E164&amp;"&lt;/td&gt;"</f>
        <v>&lt;td align='right'&gt;&lt;/td&gt;</v>
      </c>
      <c r="K164" t="str">
        <f>"&lt;td align='right'&gt;"&amp;Main!F164&amp;"&lt;/td&gt;"</f>
        <v>&lt;td align='right'&gt;&lt;/td&gt;</v>
      </c>
      <c r="L164" t="str">
        <f>"&lt;td align='right'&gt;"&amp;Main!G164&amp;"&lt;/td&gt;"</f>
        <v>&lt;td align='right'&gt;&lt;/td&gt;</v>
      </c>
      <c r="M164" t="str">
        <f>"&lt;td align='right'&gt;"&amp;Main!H164&amp;"&lt;/td&gt;"</f>
        <v>&lt;td align='right'&gt;&lt;/td&gt;</v>
      </c>
      <c r="N164" t="str">
        <f>"&lt;td&gt;"&amp;Main!I164&amp;"&lt;/td&gt;&lt;/tr&gt;"</f>
        <v>&lt;td&gt;&lt;/td&gt;&lt;/tr&gt;</v>
      </c>
    </row>
    <row r="165" spans="1:14">
      <c r="A165" t="str">
        <f>"&lt;path "&amp;Main!R165&amp;" "&amp;Main!S165&amp;" id='"&amp;Main!K165&amp;"' /&gt;"</f>
        <v>&lt;path d="m -200,-200 -75-75" class="blackScript" id='Dan2' /&gt;</v>
      </c>
      <c r="B165" t="str">
        <f>IF(Main!B165&lt;&gt;0,"&lt;text "&amp;Main!L165&amp;" "&amp;Main!M165&amp;" id='geo"&amp;Main!K165&amp;"'&gt;"&amp;Main!B165&amp;"&lt;/text&gt;","")</f>
        <v>&lt;text x='17379' y='22297' id='geoDan2'&gt;A village in Dan 2&lt;/text&gt;</v>
      </c>
      <c r="C165" t="str">
        <f>IF(Main!D165&lt;&gt;0,"&lt;text "&amp;Main!N165&amp;" "&amp;Main!O165&amp;" id='geo"&amp;Main!K165&amp;"'&gt;"&amp;Main!D165&amp;"&lt;/text&gt;","")</f>
        <v/>
      </c>
      <c r="D165" t="str">
        <f>IF(Main!P165&lt;&gt;0,"&lt;use xlink:href='#spotlight' x='"&amp;Main!P165&amp;"' y='"&amp;Main!Q165&amp;"' id='"&amp;Main!K165&amp;"' /&gt;","")</f>
        <v>&lt;use xlink:href='#spotlight' x='17379' y='22297' id='Dan2' /&gt;</v>
      </c>
      <c r="F165" t="str">
        <f>"&lt;tr&gt;&lt;td&gt;"&amp;Main!A165&amp;"&lt;/td&gt;"</f>
        <v>&lt;tr&gt;&lt;td&gt;164&lt;/td&gt;</v>
      </c>
      <c r="G165" t="str">
        <f>"&lt;td&gt;&lt;a href='..\..\mm.svg#"&amp;Main!K165&amp;"'&gt;"&amp;Main!B165&amp;"&lt;/a&gt;&lt;/td&gt;"</f>
        <v>&lt;td&gt;&lt;a href='..\..\mm.svg#Dan2'&gt;A village in Dan 2&lt;/a&gt;&lt;/td&gt;</v>
      </c>
      <c r="H165" t="str">
        <f>"&lt;td lang='gk'&gt;"&amp;Main!C165&amp;"&lt;/td&gt;"</f>
        <v>&lt;td lang='gk'&gt;[no label]&lt;/td&gt;</v>
      </c>
      <c r="I165" t="str">
        <f>"&lt;td&gt;"&amp;Main!D165&amp;"&lt;/td&gt;"</f>
        <v>&lt;td&gt;&lt;/td&gt;</v>
      </c>
      <c r="J165" t="str">
        <f>"&lt;td align='right'&gt;"&amp;Main!E165&amp;"&lt;/td&gt;"</f>
        <v>&lt;td align='right'&gt;&lt;/td&gt;</v>
      </c>
      <c r="K165" t="str">
        <f>"&lt;td align='right'&gt;"&amp;Main!F165&amp;"&lt;/td&gt;"</f>
        <v>&lt;td align='right'&gt;&lt;/td&gt;</v>
      </c>
      <c r="L165" t="str">
        <f>"&lt;td align='right'&gt;"&amp;Main!G165&amp;"&lt;/td&gt;"</f>
        <v>&lt;td align='right'&gt;&lt;/td&gt;</v>
      </c>
      <c r="M165" t="str">
        <f>"&lt;td align='right'&gt;"&amp;Main!H165&amp;"&lt;/td&gt;"</f>
        <v>&lt;td align='right'&gt;&lt;/td&gt;</v>
      </c>
      <c r="N165" t="str">
        <f>"&lt;td&gt;"&amp;Main!I165&amp;"&lt;/td&gt;&lt;/tr&gt;"</f>
        <v>&lt;td&gt;&lt;/td&gt;&lt;/tr&gt;</v>
      </c>
    </row>
    <row r="166" spans="1:14">
      <c r="A166" t="str">
        <f>"&lt;path "&amp;Main!R166&amp;" "&amp;Main!S166&amp;" id='"&amp;Main!K166&amp;"' /&gt;"</f>
        <v>&lt;path d="m -200,-200 -75-75" class="blackScript" id='Dan3' /&gt;</v>
      </c>
      <c r="B166" t="str">
        <f>IF(Main!B166&lt;&gt;0,"&lt;text "&amp;Main!L166&amp;" "&amp;Main!M166&amp;" id='geo"&amp;Main!K166&amp;"'&gt;"&amp;Main!B166&amp;"&lt;/text&gt;","")</f>
        <v>&lt;text x='17847' y='22980' id='geoDan3'&gt;A village in Dan 3&lt;/text&gt;</v>
      </c>
      <c r="C166" t="str">
        <f>IF(Main!D166&lt;&gt;0,"&lt;text "&amp;Main!N166&amp;" "&amp;Main!O166&amp;" id='geo"&amp;Main!K166&amp;"'&gt;"&amp;Main!D166&amp;"&lt;/text&gt;","")</f>
        <v/>
      </c>
      <c r="D166" t="str">
        <f>IF(Main!P166&lt;&gt;0,"&lt;use xlink:href='#spotlight' x='"&amp;Main!P166&amp;"' y='"&amp;Main!Q166&amp;"' id='"&amp;Main!K166&amp;"' /&gt;","")</f>
        <v>&lt;use xlink:href='#spotlight' x='17847' y='22980' id='Dan3' /&gt;</v>
      </c>
      <c r="F166" t="str">
        <f>"&lt;tr&gt;&lt;td&gt;"&amp;Main!A166&amp;"&lt;/td&gt;"</f>
        <v>&lt;tr&gt;&lt;td&gt;165&lt;/td&gt;</v>
      </c>
      <c r="G166" t="str">
        <f>"&lt;td&gt;&lt;a href='..\..\mm.svg#"&amp;Main!K166&amp;"'&gt;"&amp;Main!B166&amp;"&lt;/a&gt;&lt;/td&gt;"</f>
        <v>&lt;td&gt;&lt;a href='..\..\mm.svg#Dan3'&gt;A village in Dan 3&lt;/a&gt;&lt;/td&gt;</v>
      </c>
      <c r="H166" t="str">
        <f>"&lt;td lang='gk'&gt;"&amp;Main!C166&amp;"&lt;/td&gt;"</f>
        <v>&lt;td lang='gk'&gt;[no label]&lt;/td&gt;</v>
      </c>
      <c r="I166" t="str">
        <f>"&lt;td&gt;"&amp;Main!D166&amp;"&lt;/td&gt;"</f>
        <v>&lt;td&gt;&lt;/td&gt;</v>
      </c>
      <c r="J166" t="str">
        <f>"&lt;td align='right'&gt;"&amp;Main!E166&amp;"&lt;/td&gt;"</f>
        <v>&lt;td align='right'&gt;&lt;/td&gt;</v>
      </c>
      <c r="K166" t="str">
        <f>"&lt;td align='right'&gt;"&amp;Main!F166&amp;"&lt;/td&gt;"</f>
        <v>&lt;td align='right'&gt;&lt;/td&gt;</v>
      </c>
      <c r="L166" t="str">
        <f>"&lt;td align='right'&gt;"&amp;Main!G166&amp;"&lt;/td&gt;"</f>
        <v>&lt;td align='right'&gt;&lt;/td&gt;</v>
      </c>
      <c r="M166" t="str">
        <f>"&lt;td align='right'&gt;"&amp;Main!H166&amp;"&lt;/td&gt;"</f>
        <v>&lt;td align='right'&gt;&lt;/td&gt;</v>
      </c>
      <c r="N166" t="str">
        <f>"&lt;td&gt;"&amp;Main!I166&amp;"&lt;/td&gt;&lt;/tr&gt;"</f>
        <v>&lt;td&gt;&lt;/td&gt;&lt;/tr&gt;</v>
      </c>
    </row>
    <row r="167" spans="1:14">
      <c r="A167" t="str">
        <f>"&lt;path "&amp;Main!R167&amp;" "&amp;Main!S167&amp;" id='"&amp;Main!K167&amp;"' /&gt;"</f>
        <v>&lt;path d="m -200,-200 -75-75" class="blackScript" id='Dan4' /&gt;</v>
      </c>
      <c r="B167" t="str">
        <f>IF(Main!B167&lt;&gt;0,"&lt;text "&amp;Main!L167&amp;" "&amp;Main!M167&amp;" id='geo"&amp;Main!K167&amp;"'&gt;"&amp;Main!B167&amp;"&lt;/text&gt;","")</f>
        <v>&lt;text x='18643' y='22069' id='geoDan4'&gt;A village in Dan 4&lt;/text&gt;</v>
      </c>
      <c r="C167" t="str">
        <f>IF(Main!D167&lt;&gt;0,"&lt;text "&amp;Main!N167&amp;" "&amp;Main!O167&amp;" id='geo"&amp;Main!K167&amp;"'&gt;"&amp;Main!D167&amp;"&lt;/text&gt;","")</f>
        <v/>
      </c>
      <c r="D167" t="str">
        <f>IF(Main!P167&lt;&gt;0,"&lt;use xlink:href='#spotlight' x='"&amp;Main!P167&amp;"' y='"&amp;Main!Q167&amp;"' id='"&amp;Main!K167&amp;"' /&gt;","")</f>
        <v>&lt;use xlink:href='#spotlight' x='18643' y='22069' id='Dan4' /&gt;</v>
      </c>
      <c r="F167" t="str">
        <f>"&lt;tr&gt;&lt;td&gt;"&amp;Main!A167&amp;"&lt;/td&gt;"</f>
        <v>&lt;tr&gt;&lt;td&gt;166&lt;/td&gt;</v>
      </c>
      <c r="G167" t="str">
        <f>"&lt;td&gt;&lt;a href='..\..\mm.svg#"&amp;Main!K167&amp;"'&gt;"&amp;Main!B167&amp;"&lt;/a&gt;&lt;/td&gt;"</f>
        <v>&lt;td&gt;&lt;a href='..\..\mm.svg#Dan4'&gt;A village in Dan 4&lt;/a&gt;&lt;/td&gt;</v>
      </c>
      <c r="H167" t="str">
        <f>"&lt;td lang='gk'&gt;"&amp;Main!C167&amp;"&lt;/td&gt;"</f>
        <v>&lt;td lang='gk'&gt;[no label]&lt;/td&gt;</v>
      </c>
      <c r="I167" t="str">
        <f>"&lt;td&gt;"&amp;Main!D167&amp;"&lt;/td&gt;"</f>
        <v>&lt;td&gt;&lt;/td&gt;</v>
      </c>
      <c r="J167" t="str">
        <f>"&lt;td align='right'&gt;"&amp;Main!E167&amp;"&lt;/td&gt;"</f>
        <v>&lt;td align='right'&gt;&lt;/td&gt;</v>
      </c>
      <c r="K167" t="str">
        <f>"&lt;td align='right'&gt;"&amp;Main!F167&amp;"&lt;/td&gt;"</f>
        <v>&lt;td align='right'&gt;&lt;/td&gt;</v>
      </c>
      <c r="L167" t="str">
        <f>"&lt;td align='right'&gt;"&amp;Main!G167&amp;"&lt;/td&gt;"</f>
        <v>&lt;td align='right'&gt;&lt;/td&gt;</v>
      </c>
      <c r="M167" t="str">
        <f>"&lt;td align='right'&gt;"&amp;Main!H167&amp;"&lt;/td&gt;"</f>
        <v>&lt;td align='right'&gt;&lt;/td&gt;</v>
      </c>
      <c r="N167" t="str">
        <f>"&lt;td&gt;"&amp;Main!I167&amp;"&lt;/td&gt;&lt;/tr&gt;"</f>
        <v>&lt;td&gt;&lt;/td&gt;&lt;/tr&gt;</v>
      </c>
    </row>
    <row r="168" spans="1:14">
      <c r="A168" t="str">
        <f>"&lt;path "&amp;Main!R168&amp;" "&amp;Main!S168&amp;" id='"&amp;Main!K168&amp;"' /&gt;"</f>
        <v>&lt;path d="m -200,-200 -75-75" class="blackScript" id='Papyrus' /&gt;</v>
      </c>
      <c r="B168" t="str">
        <f>IF(Main!B168&lt;&gt;0,"&lt;text "&amp;Main!L168&amp;" "&amp;Main!M168&amp;" id='geo"&amp;Main!K168&amp;"'&gt;"&amp;Main!B168&amp;"&lt;/text&gt;","")</f>
        <v>&lt;text x='36255' y='19999' id='geoPapyrus'&gt;A paddy&lt;/text&gt;</v>
      </c>
      <c r="C168" t="str">
        <f>IF(Main!D168&lt;&gt;0,"&lt;text "&amp;Main!N168&amp;" "&amp;Main!O168&amp;" id='geo"&amp;Main!K168&amp;"'&gt;"&amp;Main!D168&amp;"&lt;/text&gt;","")</f>
        <v/>
      </c>
      <c r="D168" t="str">
        <f>IF(Main!P168&lt;&gt;0,"&lt;use xlink:href='#spotlight' x='"&amp;Main!P168&amp;"' y='"&amp;Main!Q168&amp;"' id='"&amp;Main!K168&amp;"' /&gt;","")</f>
        <v>&lt;use xlink:href='#spotlight' x='36660' y='20341' id='Papyrus' /&gt;</v>
      </c>
      <c r="F168" t="str">
        <f>"&lt;tr&gt;&lt;td&gt;"&amp;Main!A168&amp;"&lt;/td&gt;"</f>
        <v>&lt;tr&gt;&lt;td&gt;167&lt;/td&gt;</v>
      </c>
      <c r="G168" t="str">
        <f>"&lt;td&gt;&lt;a href='..\..\mm.svg#"&amp;Main!K168&amp;"'&gt;"&amp;Main!B168&amp;"&lt;/a&gt;&lt;/td&gt;"</f>
        <v>&lt;td&gt;&lt;a href='..\..\mm.svg#Papyrus'&gt;A paddy&lt;/a&gt;&lt;/td&gt;</v>
      </c>
      <c r="H168" t="str">
        <f>"&lt;td lang='gk'&gt;"&amp;Main!C168&amp;"&lt;/td&gt;"</f>
        <v>&lt;td lang='gk'&gt;[no label]&lt;/td&gt;</v>
      </c>
      <c r="I168" t="str">
        <f>"&lt;td&gt;"&amp;Main!D168&amp;"&lt;/td&gt;"</f>
        <v>&lt;td&gt;&lt;/td&gt;</v>
      </c>
      <c r="J168" t="str">
        <f>"&lt;td align='right'&gt;"&amp;Main!E168&amp;"&lt;/td&gt;"</f>
        <v>&lt;td align='right'&gt;&lt;/td&gt;</v>
      </c>
      <c r="K168" t="str">
        <f>"&lt;td align='right'&gt;"&amp;Main!F168&amp;"&lt;/td&gt;"</f>
        <v>&lt;td align='right'&gt;&lt;/td&gt;</v>
      </c>
      <c r="L168" t="str">
        <f>"&lt;td align='right'&gt;"&amp;Main!G168&amp;"&lt;/td&gt;"</f>
        <v>&lt;td align='right'&gt;&lt;/td&gt;</v>
      </c>
      <c r="M168" t="str">
        <f>"&lt;td align='right'&gt;"&amp;Main!H168&amp;"&lt;/td&gt;"</f>
        <v>&lt;td align='right'&gt;&lt;/td&gt;</v>
      </c>
      <c r="N168" t="str">
        <f>"&lt;td&gt;"&amp;Main!I168&amp;"&lt;/td&gt;&lt;/tr&gt;"</f>
        <v>&lt;td&gt;&lt;/td&gt;&lt;/tr&gt;</v>
      </c>
    </row>
    <row r="169" spans="1:14">
      <c r="A169" t="str">
        <f>"&lt;path "&amp;Main!R169&amp;" "&amp;Main!S169&amp;" id='"&amp;Main!K169&amp;"' /&gt;"</f>
        <v>&lt;path d="m -200,-200 -75-75" class="blackScript" id='WadiZerqaMain' /&gt;</v>
      </c>
      <c r="B169" t="str">
        <f>IF(Main!B169&lt;&gt;0,"&lt;text "&amp;Main!L169&amp;" "&amp;Main!M169&amp;" id='geo"&amp;Main!K169&amp;"'&gt;"&amp;Main!B169&amp;"&lt;/text&gt;","")</f>
        <v>&lt;text x='10989' y='69998' id='geoWadiZerqaMain'&gt;Wadi Zarqa Ma'in&lt;/text&gt;</v>
      </c>
      <c r="C169" t="str">
        <f>IF(Main!D169&lt;&gt;0,"&lt;text "&amp;Main!N169&amp;" "&amp;Main!O169&amp;" id='geo"&amp;Main!K169&amp;"'&gt;"&amp;Main!D169&amp;"&lt;/text&gt;","")</f>
        <v/>
      </c>
      <c r="D169" t="str">
        <f>IF(Main!P169&lt;&gt;0,"&lt;use xlink:href='#spotlight' x='"&amp;Main!P169&amp;"' y='"&amp;Main!Q169&amp;"' id='"&amp;Main!K169&amp;"' /&gt;","")</f>
        <v>&lt;use xlink:href='#spotlight' x='2708' y='10127' id='WadiZerqaMain' /&gt;</v>
      </c>
      <c r="F169" t="str">
        <f>"&lt;tr&gt;&lt;td&gt;"&amp;Main!A169&amp;"&lt;/td&gt;"</f>
        <v>&lt;tr&gt;&lt;td&gt;168&lt;/td&gt;</v>
      </c>
      <c r="G169" t="str">
        <f>"&lt;td&gt;&lt;a href='..\..\mm.svg#"&amp;Main!K169&amp;"'&gt;"&amp;Main!B169&amp;"&lt;/a&gt;&lt;/td&gt;"</f>
        <v>&lt;td&gt;&lt;a href='..\..\mm.svg#WadiZerqaMain'&gt;Wadi Zarqa Ma'in&lt;/a&gt;&lt;/td&gt;</v>
      </c>
      <c r="H169" t="str">
        <f>"&lt;td lang='gk'&gt;"&amp;Main!C169&amp;"&lt;/td&gt;"</f>
        <v>&lt;td lang='gk'&gt;[no label]&lt;/td&gt;</v>
      </c>
      <c r="I169" t="str">
        <f>"&lt;td&gt;"&amp;Main!D169&amp;"&lt;/td&gt;"</f>
        <v>&lt;td&gt;&lt;/td&gt;</v>
      </c>
      <c r="J169" t="str">
        <f>"&lt;td align='right'&gt;"&amp;Main!E169&amp;"&lt;/td&gt;"</f>
        <v>&lt;td align='right'&gt;&lt;/td&gt;</v>
      </c>
      <c r="K169" t="str">
        <f>"&lt;td align='right'&gt;"&amp;Main!F169&amp;"&lt;/td&gt;"</f>
        <v>&lt;td align='right'&gt;x&lt;/td&gt;</v>
      </c>
      <c r="L169" t="str">
        <f>"&lt;td align='right'&gt;"&amp;Main!G169&amp;"&lt;/td&gt;"</f>
        <v>&lt;td align='right'&gt;x&lt;/td&gt;</v>
      </c>
      <c r="M169" t="str">
        <f>"&lt;td align='right'&gt;"&amp;Main!H169&amp;"&lt;/td&gt;"</f>
        <v>&lt;td align='right'&gt;&lt;/td&gt;</v>
      </c>
      <c r="N169" t="str">
        <f>"&lt;td&gt;"&amp;Main!I169&amp;"&lt;/td&gt;&lt;/tr&gt;"</f>
        <v>&lt;td&gt;Donner 1967, 23&lt;/td&gt;&lt;/tr&gt;</v>
      </c>
    </row>
    <row r="170" spans="1:14">
      <c r="A170" t="str">
        <f>"&lt;path "&amp;Main!R170&amp;" "&amp;Main!S170&amp;" id='"&amp;Main!K170&amp;"' /&gt;"</f>
        <v>&lt;path d="m -200,-200 -75-75" class="blackScript" id='Eglayim' /&gt;</v>
      </c>
      <c r="B170" t="str">
        <f>IF(Main!B170&lt;&gt;0,"&lt;text "&amp;Main!L170&amp;" "&amp;Main!M170&amp;" id='geo"&amp;Main!K170&amp;"'&gt;"&amp;Main!B170&amp;"&lt;/text&gt;","")</f>
        <v>&lt;text x='18831' y='168' id='geoEglayim'&gt;Eglayim&lt;/text&gt;</v>
      </c>
      <c r="C170" t="str">
        <f>IF(Main!D170&lt;&gt;0,"&lt;text "&amp;Main!N170&amp;" "&amp;Main!O170&amp;" id='geo"&amp;Main!K170&amp;"'&gt;"&amp;Main!D170&amp;"&lt;/text&gt;","")</f>
        <v/>
      </c>
      <c r="D170" t="str">
        <f>IF(Main!P170&lt;&gt;0,"&lt;use xlink:href='#spotlight' x='"&amp;Main!P170&amp;"' y='"&amp;Main!Q170&amp;"' id='"&amp;Main!K170&amp;"' /&gt;","")</f>
        <v>&lt;use xlink:href='#spotlight' x='11516' y='7299' id='Eglayim' /&gt;</v>
      </c>
      <c r="F170" t="str">
        <f>"&lt;tr&gt;&lt;td&gt;"&amp;Main!A170&amp;"&lt;/td&gt;"</f>
        <v>&lt;tr&gt;&lt;td&gt;169&lt;/td&gt;</v>
      </c>
      <c r="G170" t="str">
        <f>"&lt;td&gt;&lt;a href='..\..\mm.svg#"&amp;Main!K170&amp;"'&gt;"&amp;Main!B170&amp;"&lt;/a&gt;&lt;/td&gt;"</f>
        <v>&lt;td&gt;&lt;a href='..\..\mm.svg#Eglayim'&gt;Eglayim&lt;/a&gt;&lt;/td&gt;</v>
      </c>
      <c r="H170" t="str">
        <f>"&lt;td lang='gk'&gt;"&amp;Main!C170&amp;"&lt;/td&gt;"</f>
        <v>&lt;td lang='gk'&gt;[no label]&lt;/td&gt;</v>
      </c>
      <c r="I170" t="str">
        <f>"&lt;td&gt;"&amp;Main!D170&amp;"&lt;/td&gt;"</f>
        <v>&lt;td&gt;&lt;/td&gt;</v>
      </c>
      <c r="J170" t="str">
        <f>"&lt;td align='right'&gt;"&amp;Main!E170&amp;"&lt;/td&gt;"</f>
        <v>&lt;td align='right'&gt;&lt;/td&gt;</v>
      </c>
      <c r="K170" t="str">
        <f>"&lt;td align='right'&gt;"&amp;Main!F170&amp;"&lt;/td&gt;"</f>
        <v>&lt;td align='right'&gt;x&lt;/td&gt;</v>
      </c>
      <c r="L170" t="str">
        <f>"&lt;td align='right'&gt;"&amp;Main!G170&amp;"&lt;/td&gt;"</f>
        <v>&lt;td align='right'&gt;x&lt;/td&gt;</v>
      </c>
      <c r="M170" t="str">
        <f>"&lt;td align='right'&gt;"&amp;Main!H170&amp;"&lt;/td&gt;"</f>
        <v>&lt;td align='right'&gt;&lt;/td&gt;</v>
      </c>
      <c r="N170" t="str">
        <f>"&lt;td&gt;"&amp;Main!I170&amp;"&lt;/td&gt;&lt;/tr&gt;"</f>
        <v>&lt;td&gt;Donner 1967, 24&lt;/td&gt;&lt;/tr&gt;</v>
      </c>
    </row>
    <row r="171" spans="1:14">
      <c r="A171" t="str">
        <f>"&lt;path "&amp;Main!R171&amp;" "&amp;Main!S171&amp;" id='"&amp;Main!K171&amp;"' /&gt;"</f>
        <v>&lt;path d="m -200,-200 -75-75" class="blackScript" id='Safed' /&gt;</v>
      </c>
      <c r="B171" t="str">
        <f>IF(Main!B171&lt;&gt;0,"&lt;text "&amp;Main!L171&amp;" "&amp;Main!M171&amp;" id='geo"&amp;Main!K171&amp;"'&gt;"&amp;Main!B171&amp;"&lt;/text&gt;","")</f>
        <v>&lt;text x='37068' y='23548' id='geoSafed'&gt;Safed&lt;/text&gt;</v>
      </c>
      <c r="C171" t="str">
        <f>IF(Main!D171&lt;&gt;0,"&lt;text "&amp;Main!N171&amp;" "&amp;Main!O171&amp;" id='geo"&amp;Main!K171&amp;"'&gt;"&amp;Main!D171&amp;"&lt;/text&gt;","")</f>
        <v/>
      </c>
      <c r="D171" t="str">
        <f>IF(Main!P171&lt;&gt;0,"&lt;use xlink:href='#spotlight' x='"&amp;Main!P171&amp;"' y='"&amp;Main!Q171&amp;"' id='"&amp;Main!K171&amp;"' /&gt;","")</f>
        <v>&lt;use xlink:href='#spotlight' x='1549' y='21276' id='Safed' /&gt;</v>
      </c>
      <c r="F171" t="str">
        <f>"&lt;tr&gt;&lt;td&gt;"&amp;Main!A171&amp;"&lt;/td&gt;"</f>
        <v>&lt;tr&gt;&lt;td&gt;170&lt;/td&gt;</v>
      </c>
      <c r="G171" t="str">
        <f>"&lt;td&gt;&lt;a href='..\..\mm.svg#"&amp;Main!K171&amp;"'&gt;"&amp;Main!B171&amp;"&lt;/a&gt;&lt;/td&gt;"</f>
        <v>&lt;td&gt;&lt;a href='..\..\mm.svg#Safed'&gt;Safed&lt;/a&gt;&lt;/td&gt;</v>
      </c>
      <c r="H171" t="str">
        <f>"&lt;td lang='gk'&gt;"&amp;Main!C171&amp;"&lt;/td&gt;"</f>
        <v>&lt;td lang='gk'&gt;[no label]&lt;/td&gt;</v>
      </c>
      <c r="I171" t="str">
        <f>"&lt;td&gt;"&amp;Main!D171&amp;"&lt;/td&gt;"</f>
        <v>&lt;td&gt;&lt;/td&gt;</v>
      </c>
      <c r="J171" t="str">
        <f>"&lt;td align='right'&gt;"&amp;Main!E171&amp;"&lt;/td&gt;"</f>
        <v>&lt;td align='right'&gt;&lt;/td&gt;</v>
      </c>
      <c r="K171" t="str">
        <f>"&lt;td align='right'&gt;"&amp;Main!F171&amp;"&lt;/td&gt;"</f>
        <v>&lt;td align='right'&gt;146&lt;/td&gt;</v>
      </c>
      <c r="L171" t="str">
        <f>"&lt;td align='right'&gt;"&amp;Main!G171&amp;"&lt;/td&gt;"</f>
        <v>&lt;td align='right'&gt;&lt;/td&gt;</v>
      </c>
      <c r="M171" t="str">
        <f>"&lt;td align='right'&gt;"&amp;Main!H171&amp;"&lt;/td&gt;"</f>
        <v>&lt;td align='right'&gt;&lt;/td&gt;</v>
      </c>
      <c r="N171" t="str">
        <f>"&lt;td&gt;"&amp;Main!I171&amp;"&lt;/td&gt;&lt;/tr&gt;"</f>
        <v>&lt;td&gt;Avi-Yonah, 77; Donner 1967, 32&lt;/td&gt;&lt;/tr&gt;</v>
      </c>
    </row>
    <row r="172" spans="1:14">
      <c r="A172" t="str">
        <f>"&lt;path "&amp;Main!R172&amp;" "&amp;Main!S172&amp;" id='"&amp;Main!K172&amp;"' /&gt;"</f>
        <v>&lt;path d="m -200,-200 -75-75" class="blackScript" id='Meiron' /&gt;</v>
      </c>
      <c r="B172" t="str">
        <f>IF(Main!B172&lt;&gt;0,"&lt;text "&amp;Main!L172&amp;" "&amp;Main!M172&amp;" id='geo"&amp;Main!K172&amp;"'&gt;"&amp;Main!B172&amp;"&lt;/text&gt;","")</f>
        <v>&lt;text x='1935' y='23026' id='geoMeiron'&gt;Meiron&lt;/text&gt;</v>
      </c>
      <c r="C172" t="str">
        <f>IF(Main!D172&lt;&gt;0,"&lt;text "&amp;Main!N172&amp;" "&amp;Main!O172&amp;" id='geo"&amp;Main!K172&amp;"'&gt;"&amp;Main!D172&amp;"&lt;/text&gt;","")</f>
        <v/>
      </c>
      <c r="D172" t="str">
        <f>IF(Main!P172&lt;&gt;0,"&lt;use xlink:href='#spotlight' x='"&amp;Main!P172&amp;"' y='"&amp;Main!Q172&amp;"' id='"&amp;Main!K172&amp;"' /&gt;","")</f>
        <v>&lt;use xlink:href='#spotlight' x='2457' y='22920' id='Meiron' /&gt;</v>
      </c>
      <c r="F172" t="str">
        <f>"&lt;tr&gt;&lt;td&gt;"&amp;Main!A172&amp;"&lt;/td&gt;"</f>
        <v>&lt;tr&gt;&lt;td&gt;171&lt;/td&gt;</v>
      </c>
      <c r="G172" t="str">
        <f>"&lt;td&gt;&lt;a href='..\..\mm.svg#"&amp;Main!K172&amp;"'&gt;"&amp;Main!B172&amp;"&lt;/a&gt;&lt;/td&gt;"</f>
        <v>&lt;td&gt;&lt;a href='..\..\mm.svg#Meiron'&gt;Meiron&lt;/a&gt;&lt;/td&gt;</v>
      </c>
      <c r="H172" t="str">
        <f>"&lt;td lang='gk'&gt;"&amp;Main!C172&amp;"&lt;/td&gt;"</f>
        <v>&lt;td lang='gk'&gt;[no label]&lt;/td&gt;</v>
      </c>
      <c r="I172" t="str">
        <f>"&lt;td&gt;"&amp;Main!D172&amp;"&lt;/td&gt;"</f>
        <v>&lt;td&gt;&lt;/td&gt;</v>
      </c>
      <c r="J172" t="str">
        <f>"&lt;td align='right'&gt;"&amp;Main!E172&amp;"&lt;/td&gt;"</f>
        <v>&lt;td align='right'&gt;&lt;/td&gt;</v>
      </c>
      <c r="K172" t="str">
        <f>"&lt;td align='right'&gt;"&amp;Main!F172&amp;"&lt;/td&gt;"</f>
        <v>&lt;td align='right'&gt;146&lt;/td&gt;</v>
      </c>
      <c r="L172" t="str">
        <f>"&lt;td align='right'&gt;"&amp;Main!G172&amp;"&lt;/td&gt;"</f>
        <v>&lt;td align='right'&gt;&lt;/td&gt;</v>
      </c>
      <c r="M172" t="str">
        <f>"&lt;td align='right'&gt;"&amp;Main!H172&amp;"&lt;/td&gt;"</f>
        <v>&lt;td align='right'&gt;&lt;/td&gt;</v>
      </c>
      <c r="N172" t="str">
        <f>"&lt;td&gt;"&amp;Main!I172&amp;"&lt;/td&gt;&lt;/tr&gt;"</f>
        <v>&lt;td&gt;Avi-Yonah, 77; Donner 1967, 32&lt;/td&gt;&lt;/tr&gt;</v>
      </c>
    </row>
    <row r="173" spans="1:14">
      <c r="A173" t="str">
        <f>"&lt;path "&amp;Main!R173&amp;" "&amp;Main!S173&amp;" id='"&amp;Main!K173&amp;"' /&gt;"</f>
        <v>&lt;path d="m -200,-200 -75-75" class="blackScript" id='ferryN' /&gt;</v>
      </c>
      <c r="B173" t="str">
        <f>IF(Main!B173&lt;&gt;0,"&lt;text "&amp;Main!L173&amp;" "&amp;Main!M173&amp;" id='geo"&amp;Main!K173&amp;"'&gt;"&amp;Main!B173&amp;"&lt;/text&gt;","")</f>
        <v>&lt;text x='1540' y='10615' id='geoferryN'&gt;A northerly ferry&lt;/text&gt;</v>
      </c>
      <c r="C173" t="str">
        <f>IF(Main!D173&lt;&gt;0,"&lt;text "&amp;Main!N173&amp;" "&amp;Main!O173&amp;" id='geo"&amp;Main!K173&amp;"'&gt;"&amp;Main!D173&amp;"&lt;/text&gt;","")</f>
        <v/>
      </c>
      <c r="D173" t="str">
        <f>IF(Main!P173&lt;&gt;0,"&lt;use xlink:href='#spotlight' x='"&amp;Main!P173&amp;"' y='"&amp;Main!Q173&amp;"' id='"&amp;Main!K173&amp;"' /&gt;","")</f>
        <v>&lt;use xlink:href='#spotlight' x='2150' y='10653' id='ferryN' /&gt;</v>
      </c>
      <c r="F173" t="str">
        <f>"&lt;tr&gt;&lt;td&gt;"&amp;Main!A173&amp;"&lt;/td&gt;"</f>
        <v>&lt;tr&gt;&lt;td&gt;172&lt;/td&gt;</v>
      </c>
      <c r="G173" t="str">
        <f>"&lt;td&gt;&lt;a href='..\..\mm.svg#"&amp;Main!K173&amp;"'&gt;"&amp;Main!B173&amp;"&lt;/a&gt;&lt;/td&gt;"</f>
        <v>&lt;td&gt;&lt;a href='..\..\mm.svg#ferryN'&gt;A northerly ferry&lt;/a&gt;&lt;/td&gt;</v>
      </c>
      <c r="H173" t="str">
        <f>"&lt;td lang='gk'&gt;"&amp;Main!C173&amp;"&lt;/td&gt;"</f>
        <v>&lt;td lang='gk'&gt;[no label]&lt;/td&gt;</v>
      </c>
      <c r="I173" t="str">
        <f>"&lt;td&gt;"&amp;Main!D173&amp;"&lt;/td&gt;"</f>
        <v>&lt;td&gt;&lt;/td&gt;</v>
      </c>
      <c r="J173" t="str">
        <f>"&lt;td align='right'&gt;"&amp;Main!E173&amp;"&lt;/td&gt;"</f>
        <v>&lt;td align='right'&gt;&lt;/td&gt;</v>
      </c>
      <c r="K173" t="str">
        <f>"&lt;td align='right'&gt;"&amp;Main!F173&amp;"&lt;/td&gt;"</f>
        <v>&lt;td align='right'&gt;&lt;/td&gt;</v>
      </c>
      <c r="L173" t="str">
        <f>"&lt;td align='right'&gt;"&amp;Main!G173&amp;"&lt;/td&gt;"</f>
        <v>&lt;td align='right'&gt;&lt;/td&gt;</v>
      </c>
      <c r="M173" t="str">
        <f>"&lt;td align='right'&gt;"&amp;Main!H173&amp;"&lt;/td&gt;"</f>
        <v>&lt;td align='right'&gt;&lt;/td&gt;</v>
      </c>
      <c r="N173" t="str">
        <f>"&lt;td&gt;"&amp;Main!I173&amp;"&lt;/td&gt;&lt;/tr&gt;"</f>
        <v>&lt;td&gt;Avi-Yonah, 35&lt;/td&gt;&lt;/tr&gt;</v>
      </c>
    </row>
    <row r="174" spans="1:14">
      <c r="A174" t="str">
        <f>"&lt;path "&amp;Main!R174&amp;" "&amp;Main!S174&amp;" id='"&amp;Main!K174&amp;"' /&gt;"</f>
        <v>&lt;path d="m -200,-200 -75-75" class="blackScript" id='ferryS' /&gt;</v>
      </c>
      <c r="B174" t="str">
        <f>IF(Main!B174&lt;&gt;0,"&lt;text "&amp;Main!L174&amp;" "&amp;Main!M174&amp;" id='geo"&amp;Main!K174&amp;"'&gt;"&amp;Main!B174&amp;"&lt;/text&gt;","")</f>
        <v>&lt;text x='6184' y='11130' id='geoferryS'&gt;Southern Ferry at Makhadet Umm esh-Shurat&lt;/text&gt;</v>
      </c>
      <c r="C174" t="str">
        <f>IF(Main!D174&lt;&gt;0,"&lt;text "&amp;Main!N174&amp;" "&amp;Main!O174&amp;" id='geo"&amp;Main!K174&amp;"'&gt;"&amp;Main!D174&amp;"&lt;/text&gt;","")</f>
        <v/>
      </c>
      <c r="D174" t="str">
        <f>IF(Main!P174&lt;&gt;0,"&lt;use xlink:href='#spotlight' x='"&amp;Main!P174&amp;"' y='"&amp;Main!Q174&amp;"' id='"&amp;Main!K174&amp;"' /&gt;","")</f>
        <v>&lt;use xlink:href='#spotlight' x='6308' y='10478' id='ferryS' /&gt;</v>
      </c>
      <c r="F174" t="str">
        <f>"&lt;tr&gt;&lt;td&gt;"&amp;Main!A174&amp;"&lt;/td&gt;"</f>
        <v>&lt;tr&gt;&lt;td&gt;173&lt;/td&gt;</v>
      </c>
      <c r="G174" t="str">
        <f>"&lt;td&gt;&lt;a href='..\..\mm.svg#"&amp;Main!K174&amp;"'&gt;"&amp;Main!B174&amp;"&lt;/a&gt;&lt;/td&gt;"</f>
        <v>&lt;td&gt;&lt;a href='..\..\mm.svg#ferryS'&gt;Southern Ferry at Makhadet Umm esh-Shurat&lt;/a&gt;&lt;/td&gt;</v>
      </c>
      <c r="H174" t="str">
        <f>"&lt;td lang='gk'&gt;"&amp;Main!C174&amp;"&lt;/td&gt;"</f>
        <v>&lt;td lang='gk'&gt;[no label]&lt;/td&gt;</v>
      </c>
      <c r="I174" t="str">
        <f>"&lt;td&gt;"&amp;Main!D174&amp;"&lt;/td&gt;"</f>
        <v>&lt;td&gt;&lt;/td&gt;</v>
      </c>
      <c r="J174" t="str">
        <f>"&lt;td align='right'&gt;"&amp;Main!E174&amp;"&lt;/td&gt;"</f>
        <v>&lt;td align='right'&gt;&lt;/td&gt;</v>
      </c>
      <c r="K174" t="str">
        <f>"&lt;td align='right'&gt;"&amp;Main!F174&amp;"&lt;/td&gt;"</f>
        <v>&lt;td align='right'&gt;&lt;/td&gt;</v>
      </c>
      <c r="L174" t="str">
        <f>"&lt;td align='right'&gt;"&amp;Main!G174&amp;"&lt;/td&gt;"</f>
        <v>&lt;td align='right'&gt;&lt;/td&gt;</v>
      </c>
      <c r="M174" t="str">
        <f>"&lt;td align='right'&gt;"&amp;Main!H174&amp;"&lt;/td&gt;"</f>
        <v>&lt;td align='right'&gt;&lt;/td&gt;</v>
      </c>
      <c r="N174" t="str">
        <f>"&lt;td&gt;"&amp;Main!I174&amp;"&lt;/td&gt;&lt;/tr&gt;"</f>
        <v>&lt;td&gt;Avi-Yonah, 35&lt;/td&gt;&lt;/tr&gt;</v>
      </c>
    </row>
    <row r="175" spans="1:14">
      <c r="A175" t="str">
        <f>"&lt;path "&amp;Main!R175&amp;" "&amp;Main!S175&amp;" id='"&amp;Main!K175&amp;"' /&gt;"</f>
        <v>&lt;path d="m -200,-200 -75-75" class="blackScript" id='Jordan' /&gt;</v>
      </c>
      <c r="B175" t="str">
        <f>IF(Main!B175&lt;&gt;0,"&lt;text "&amp;Main!L175&amp;" "&amp;Main!M175&amp;" id='geo"&amp;Main!K175&amp;"'&gt;"&amp;Main!B175&amp;"&lt;/text&gt;","")</f>
        <v>&lt;text x='-31' y='11759' id='geoJordan'&gt;Jordan River&lt;/text&gt;</v>
      </c>
      <c r="C175" t="str">
        <f>IF(Main!D175&lt;&gt;0,"&lt;text "&amp;Main!N175&amp;" "&amp;Main!O175&amp;" id='geo"&amp;Main!K175&amp;"'&gt;"&amp;Main!D175&amp;"&lt;/text&gt;","")</f>
        <v/>
      </c>
      <c r="D175" t="str">
        <f>IF(Main!P175&lt;&gt;0,"&lt;use xlink:href='#spotlight' x='"&amp;Main!P175&amp;"' y='"&amp;Main!Q175&amp;"' id='"&amp;Main!K175&amp;"' /&gt;","")</f>
        <v>&lt;use xlink:href='#spotlight' x='1145' y='11152' id='Jordan' /&gt;</v>
      </c>
      <c r="F175" t="str">
        <f>"&lt;tr&gt;&lt;td&gt;"&amp;Main!A175&amp;"&lt;/td&gt;"</f>
        <v>&lt;tr&gt;&lt;td&gt;174&lt;/td&gt;</v>
      </c>
      <c r="G175" t="str">
        <f>"&lt;td&gt;&lt;a href='..\..\mm.svg#"&amp;Main!K175&amp;"'&gt;"&amp;Main!B175&amp;"&lt;/a&gt;&lt;/td&gt;"</f>
        <v>&lt;td&gt;&lt;a href='..\..\mm.svg#Jordan'&gt;Jordan River&lt;/a&gt;&lt;/td&gt;</v>
      </c>
      <c r="H175" t="str">
        <f>"&lt;td lang='gk'&gt;"&amp;Main!C175&amp;"&lt;/td&gt;"</f>
        <v>&lt;td lang='gk'&gt;[no label]&lt;/td&gt;</v>
      </c>
      <c r="I175" t="str">
        <f>"&lt;td&gt;"&amp;Main!D175&amp;"&lt;/td&gt;"</f>
        <v>&lt;td&gt;&lt;/td&gt;</v>
      </c>
      <c r="J175" t="str">
        <f>"&lt;td align='right'&gt;"&amp;Main!E175&amp;"&lt;/td&gt;"</f>
        <v>&lt;td align='right'&gt;&lt;/td&gt;</v>
      </c>
      <c r="K175" t="str">
        <f>"&lt;td align='right'&gt;"&amp;Main!F175&amp;"&lt;/td&gt;"</f>
        <v>&lt;td align='right'&gt;&lt;/td&gt;</v>
      </c>
      <c r="L175" t="str">
        <f>"&lt;td align='right'&gt;"&amp;Main!G175&amp;"&lt;/td&gt;"</f>
        <v>&lt;td align='right'&gt;&lt;/td&gt;</v>
      </c>
      <c r="M175" t="str">
        <f>"&lt;td align='right'&gt;"&amp;Main!H175&amp;"&lt;/td&gt;"</f>
        <v>&lt;td align='right'&gt;&lt;/td&gt;</v>
      </c>
      <c r="N175" t="str">
        <f>"&lt;td&gt;"&amp;Main!I175&amp;"&lt;/td&gt;&lt;/tr&gt;"</f>
        <v>&lt;td&gt;&lt;/td&gt;&lt;/tr&gt;</v>
      </c>
    </row>
    <row r="176" spans="1:14">
      <c r="A176" t="str">
        <f>"&lt;path "&amp;Main!R176&amp;" "&amp;Main!S176&amp;" id='"&amp;Main!K176&amp;"' /&gt;"</f>
        <v>&lt;path d="m -200,-200 -75-75" class="blackScript" id='elMalih' /&gt;</v>
      </c>
      <c r="B176" t="str">
        <f>IF(Main!B176&lt;&gt;0,"&lt;text "&amp;Main!L176&amp;" "&amp;Main!M176&amp;" id='geo"&amp;Main!K176&amp;"'&gt;"&amp;Main!B176&amp;"&lt;/text&gt;","")</f>
        <v>&lt;text x='2139' y='9586' id='geoelMalih'&gt;Wadi el Malih&lt;/text&gt;</v>
      </c>
      <c r="C176" t="str">
        <f>IF(Main!D176&lt;&gt;0,"&lt;text "&amp;Main!N176&amp;" "&amp;Main!O176&amp;" id='geo"&amp;Main!K176&amp;"'&gt;"&amp;Main!D176&amp;"&lt;/text&gt;","")</f>
        <v/>
      </c>
      <c r="D176" t="str">
        <f>IF(Main!P176&lt;&gt;0,"&lt;use xlink:href='#spotlight' x='"&amp;Main!P176&amp;"' y='"&amp;Main!Q176&amp;"' id='"&amp;Main!K176&amp;"' /&gt;","")</f>
        <v>&lt;use xlink:href='#spotlight' x='2662' y='9843' id='elMalih' /&gt;</v>
      </c>
      <c r="F176" t="str">
        <f>"&lt;tr&gt;&lt;td&gt;"&amp;Main!A176&amp;"&lt;/td&gt;"</f>
        <v>&lt;tr&gt;&lt;td&gt;175&lt;/td&gt;</v>
      </c>
      <c r="G176" t="str">
        <f>"&lt;td&gt;&lt;a href='..\..\mm.svg#"&amp;Main!K176&amp;"'&gt;"&amp;Main!B176&amp;"&lt;/a&gt;&lt;/td&gt;"</f>
        <v>&lt;td&gt;&lt;a href='..\..\mm.svg#elMalih'&gt;Wadi el Malih&lt;/a&gt;&lt;/td&gt;</v>
      </c>
      <c r="H176" t="str">
        <f>"&lt;td lang='gk'&gt;"&amp;Main!C176&amp;"&lt;/td&gt;"</f>
        <v>&lt;td lang='gk'&gt;[no label]&lt;/td&gt;</v>
      </c>
      <c r="I176" t="str">
        <f>"&lt;td&gt;"&amp;Main!D176&amp;"&lt;/td&gt;"</f>
        <v>&lt;td&gt;&lt;/td&gt;</v>
      </c>
      <c r="J176" t="str">
        <f>"&lt;td align='right'&gt;"&amp;Main!E176&amp;"&lt;/td&gt;"</f>
        <v>&lt;td align='right'&gt;&lt;/td&gt;</v>
      </c>
      <c r="K176" t="str">
        <f>"&lt;td align='right'&gt;"&amp;Main!F176&amp;"&lt;/td&gt;"</f>
        <v>&lt;td align='right'&gt;&lt;/td&gt;</v>
      </c>
      <c r="L176" t="str">
        <f>"&lt;td align='right'&gt;"&amp;Main!G176&amp;"&lt;/td&gt;"</f>
        <v>&lt;td align='right'&gt;&lt;/td&gt;</v>
      </c>
      <c r="M176" t="str">
        <f>"&lt;td align='right'&gt;"&amp;Main!H176&amp;"&lt;/td&gt;"</f>
        <v>&lt;td align='right'&gt;&lt;/td&gt;</v>
      </c>
      <c r="N176" t="str">
        <f>"&lt;td&gt;"&amp;Main!I176&amp;"&lt;/td&gt;&lt;/tr&gt;"</f>
        <v>&lt;td&gt;Avi-Yonah, 35&lt;/td&gt;&lt;/tr&gt;</v>
      </c>
    </row>
    <row r="177" spans="1:14">
      <c r="A177" t="str">
        <f>"&lt;path "&amp;Main!R177&amp;" "&amp;Main!S177&amp;" id='"&amp;Main!K177&amp;"' /&gt;"</f>
        <v>&lt;path d="m -200,-200 -75-75" class="blackScript" id='WadiMukellik' /&gt;</v>
      </c>
      <c r="B177" t="str">
        <f>IF(Main!B177&lt;&gt;0,"&lt;text "&amp;Main!L177&amp;" "&amp;Main!M177&amp;" id='geo"&amp;Main!K177&amp;"'&gt;"&amp;Main!B177&amp;"&lt;/text&gt;","")</f>
        <v>&lt;text x='10000' y='13300' id='geoWadiMukellik'&gt;Wadi Mukellik&lt;/text&gt;</v>
      </c>
      <c r="C177" t="str">
        <f>IF(Main!D177&lt;&gt;0,"&lt;text "&amp;Main!N177&amp;" "&amp;Main!O177&amp;" id='geo"&amp;Main!K177&amp;"'&gt;"&amp;Main!D177&amp;"&lt;/text&gt;","")</f>
        <v/>
      </c>
      <c r="D177" t="str">
        <f>IF(Main!P177&lt;&gt;0,"&lt;use xlink:href='#spotlight' x='"&amp;Main!P177&amp;"' y='"&amp;Main!Q177&amp;"' id='"&amp;Main!K177&amp;"' /&gt;","")</f>
        <v>&lt;use xlink:href='#spotlight' x='10437' y='13320' id='WadiMukellik' /&gt;</v>
      </c>
      <c r="F177" t="str">
        <f>"&lt;tr&gt;&lt;td&gt;"&amp;Main!A177&amp;"&lt;/td&gt;"</f>
        <v>&lt;tr&gt;&lt;td&gt;176&lt;/td&gt;</v>
      </c>
      <c r="G177" t="str">
        <f>"&lt;td&gt;&lt;a href='..\..\mm.svg#"&amp;Main!K177&amp;"'&gt;"&amp;Main!B177&amp;"&lt;/a&gt;&lt;/td&gt;"</f>
        <v>&lt;td&gt;&lt;a href='..\..\mm.svg#WadiMukellik'&gt;Wadi Mukellik&lt;/a&gt;&lt;/td&gt;</v>
      </c>
      <c r="H177" t="str">
        <f>"&lt;td lang='gk'&gt;"&amp;Main!C177&amp;"&lt;/td&gt;"</f>
        <v>&lt;td lang='gk'&gt;[no label]&lt;/td&gt;</v>
      </c>
      <c r="I177" t="str">
        <f>"&lt;td&gt;"&amp;Main!D177&amp;"&lt;/td&gt;"</f>
        <v>&lt;td&gt;&lt;/td&gt;</v>
      </c>
      <c r="J177" t="str">
        <f>"&lt;td align='right'&gt;"&amp;Main!E177&amp;"&lt;/td&gt;"</f>
        <v>&lt;td align='right'&gt;&lt;/td&gt;</v>
      </c>
      <c r="K177" t="str">
        <f>"&lt;td align='right'&gt;"&amp;Main!F177&amp;"&lt;/td&gt;"</f>
        <v>&lt;td align='right'&gt;&lt;/td&gt;</v>
      </c>
      <c r="L177" t="str">
        <f>"&lt;td align='right'&gt;"&amp;Main!G177&amp;"&lt;/td&gt;"</f>
        <v>&lt;td align='right'&gt;&lt;/td&gt;</v>
      </c>
      <c r="M177" t="str">
        <f>"&lt;td align='right'&gt;"&amp;Main!H177&amp;"&lt;/td&gt;"</f>
        <v>&lt;td align='right'&gt;&lt;/td&gt;</v>
      </c>
      <c r="N177" t="str">
        <f>"&lt;td&gt;"&amp;Main!I177&amp;"&lt;/td&gt;&lt;/tr&gt;"</f>
        <v>&lt;td&gt;&lt;/td&gt;&lt;/tr&gt;</v>
      </c>
    </row>
    <row r="178" spans="1:14">
      <c r="A178" t="str">
        <f>"&lt;path "&amp;Main!R178&amp;" "&amp;Main!S178&amp;" id='"&amp;Main!K178&amp;"' /&gt;"</f>
        <v>&lt;path d="m -200,-200 -75-75" class="blackScript" id='Arnon' /&gt;</v>
      </c>
      <c r="B178" t="str">
        <f>IF(Main!B178&lt;&gt;0,"&lt;text "&amp;Main!L178&amp;" "&amp;Main!M178&amp;" id='geo"&amp;Main!K178&amp;"'&gt;"&amp;Main!B178&amp;"&lt;/text&gt;","")</f>
        <v>&lt;text x='14039' y='6136' id='geoArnon'&gt;Arnon&lt;/text&gt;</v>
      </c>
      <c r="C178" t="str">
        <f>IF(Main!D178&lt;&gt;0,"&lt;text "&amp;Main!N178&amp;" "&amp;Main!O178&amp;" id='geo"&amp;Main!K178&amp;"'&gt;"&amp;Main!D178&amp;"&lt;/text&gt;","")</f>
        <v/>
      </c>
      <c r="D178" t="str">
        <f>IF(Main!P178&lt;&gt;0,"&lt;use xlink:href='#spotlight' x='"&amp;Main!P178&amp;"' y='"&amp;Main!Q178&amp;"' id='"&amp;Main!K178&amp;"' /&gt;","")</f>
        <v>&lt;use xlink:href='#spotlight' x='14290' y='6439' id='Arnon' /&gt;</v>
      </c>
      <c r="F178" t="str">
        <f>"&lt;tr&gt;&lt;td&gt;"&amp;Main!A178&amp;"&lt;/td&gt;"</f>
        <v>&lt;tr&gt;&lt;td&gt;177&lt;/td&gt;</v>
      </c>
      <c r="G178" t="str">
        <f>"&lt;td&gt;&lt;a href='..\..\mm.svg#"&amp;Main!K178&amp;"'&gt;"&amp;Main!B178&amp;"&lt;/a&gt;&lt;/td&gt;"</f>
        <v>&lt;td&gt;&lt;a href='..\..\mm.svg#Arnon'&gt;Arnon&lt;/a&gt;&lt;/td&gt;</v>
      </c>
      <c r="H178" t="str">
        <f>"&lt;td lang='gk'&gt;"&amp;Main!C178&amp;"&lt;/td&gt;"</f>
        <v>&lt;td lang='gk'&gt;[no label]&lt;/td&gt;</v>
      </c>
      <c r="I178" t="str">
        <f>"&lt;td&gt;"&amp;Main!D178&amp;"&lt;/td&gt;"</f>
        <v>&lt;td&gt;&lt;/td&gt;</v>
      </c>
      <c r="J178" t="str">
        <f>"&lt;td align='right'&gt;"&amp;Main!E178&amp;"&lt;/td&gt;"</f>
        <v>&lt;td align='right'&gt;&lt;/td&gt;</v>
      </c>
      <c r="K178" t="str">
        <f>"&lt;td align='right'&gt;"&amp;Main!F178&amp;"&lt;/td&gt;"</f>
        <v>&lt;td align='right'&gt;&lt;/td&gt;</v>
      </c>
      <c r="L178" t="str">
        <f>"&lt;td align='right'&gt;"&amp;Main!G178&amp;"&lt;/td&gt;"</f>
        <v>&lt;td align='right'&gt;&lt;/td&gt;</v>
      </c>
      <c r="M178" t="str">
        <f>"&lt;td align='right'&gt;"&amp;Main!H178&amp;"&lt;/td&gt;"</f>
        <v>&lt;td align='right'&gt;&lt;/td&gt;</v>
      </c>
      <c r="N178" t="str">
        <f>"&lt;td&gt;"&amp;Main!I178&amp;"&lt;/td&gt;&lt;/tr&gt;"</f>
        <v>&lt;td&gt;&lt;/td&gt;&lt;/tr&gt;</v>
      </c>
    </row>
    <row r="179" spans="1:14">
      <c r="A179" t="str">
        <f>"&lt;path "&amp;Main!R179&amp;" "&amp;Main!S179&amp;" id='"&amp;Main!K179&amp;"' /&gt;"</f>
        <v>&lt;path d="m -200,-200 -75-75" class="blackScript" id='WadiMeshash' /&gt;</v>
      </c>
      <c r="B179" t="str">
        <f>IF(Main!B179&lt;&gt;0,"&lt;text "&amp;Main!L179&amp;" "&amp;Main!M179&amp;" id='geo"&amp;Main!K179&amp;"'&gt;"&amp;Main!B179&amp;"&lt;/text&gt;","")</f>
        <v>&lt;text x='16254' y='14710' id='geoWadiMeshash'&gt;Wadi Meshash&lt;/text&gt;</v>
      </c>
      <c r="C179" t="str">
        <f>IF(Main!D179&lt;&gt;0,"&lt;text "&amp;Main!N179&amp;" "&amp;Main!O179&amp;" id='geo"&amp;Main!K179&amp;"'&gt;"&amp;Main!D179&amp;"&lt;/text&gt;","")</f>
        <v/>
      </c>
      <c r="D179" t="str">
        <f>IF(Main!P179&lt;&gt;0,"&lt;use xlink:href='#spotlight' x='"&amp;Main!P179&amp;"' y='"&amp;Main!Q179&amp;"' id='"&amp;Main!K179&amp;"' /&gt;","")</f>
        <v>&lt;use xlink:href='#spotlight' x='17128' y='14595' id='WadiMeshash' /&gt;</v>
      </c>
      <c r="F179" t="str">
        <f>"&lt;tr&gt;&lt;td&gt;"&amp;Main!A179&amp;"&lt;/td&gt;"</f>
        <v>&lt;tr&gt;&lt;td&gt;178&lt;/td&gt;</v>
      </c>
      <c r="G179" t="str">
        <f>"&lt;td&gt;&lt;a href='..\..\mm.svg#"&amp;Main!K179&amp;"'&gt;"&amp;Main!B179&amp;"&lt;/a&gt;&lt;/td&gt;"</f>
        <v>&lt;td&gt;&lt;a href='..\..\mm.svg#WadiMeshash'&gt;Wadi Meshash&lt;/a&gt;&lt;/td&gt;</v>
      </c>
      <c r="H179" t="str">
        <f>"&lt;td lang='gk'&gt;"&amp;Main!C179&amp;"&lt;/td&gt;"</f>
        <v>&lt;td lang='gk'&gt;[no label]&lt;/td&gt;</v>
      </c>
      <c r="I179" t="str">
        <f>"&lt;td&gt;"&amp;Main!D179&amp;"&lt;/td&gt;"</f>
        <v>&lt;td&gt;&lt;/td&gt;</v>
      </c>
      <c r="J179" t="str">
        <f>"&lt;td align='right'&gt;"&amp;Main!E179&amp;"&lt;/td&gt;"</f>
        <v>&lt;td align='right'&gt;&lt;/td&gt;</v>
      </c>
      <c r="K179" t="str">
        <f>"&lt;td align='right'&gt;"&amp;Main!F179&amp;"&lt;/td&gt;"</f>
        <v>&lt;td align='right'&gt;&lt;/td&gt;</v>
      </c>
      <c r="L179" t="str">
        <f>"&lt;td align='right'&gt;"&amp;Main!G179&amp;"&lt;/td&gt;"</f>
        <v>&lt;td align='right'&gt;&lt;/td&gt;</v>
      </c>
      <c r="M179" t="str">
        <f>"&lt;td align='right'&gt;"&amp;Main!H179&amp;"&lt;/td&gt;"</f>
        <v>&lt;td align='right'&gt;&lt;/td&gt;</v>
      </c>
      <c r="N179" t="str">
        <f>"&lt;td&gt;"&amp;Main!I179&amp;"&lt;/td&gt;&lt;/tr&gt;"</f>
        <v>&lt;td&gt;&lt;/td&gt;&lt;/tr&gt;</v>
      </c>
    </row>
    <row r="180" spans="1:14">
      <c r="A180" t="str">
        <f>"&lt;path "&amp;Main!R180&amp;" "&amp;Main!S180&amp;" id='"&amp;Main!K180&amp;"' /&gt;"</f>
        <v>&lt;path d="m -200,-200 -75-75" class="blackScript" id='WadiAreijeh' /&gt;</v>
      </c>
      <c r="B180" t="str">
        <f>IF(Main!B180&lt;&gt;0,"&lt;text "&amp;Main!L180&amp;" "&amp;Main!M180&amp;" id='geo"&amp;Main!K180&amp;"'&gt;"&amp;Main!B180&amp;"&lt;/text&gt;","")</f>
        <v>&lt;text x='20492' y='14217' id='geoWadiAreijeh'&gt;Wadi Areijeh&lt;/text&gt;</v>
      </c>
      <c r="C180" t="str">
        <f>IF(Main!D180&lt;&gt;0,"&lt;text "&amp;Main!N180&amp;" "&amp;Main!O180&amp;" id='geo"&amp;Main!K180&amp;"'&gt;"&amp;Main!D180&amp;"&lt;/text&gt;","")</f>
        <v/>
      </c>
      <c r="D180" t="str">
        <f>IF(Main!P180&lt;&gt;0,"&lt;use xlink:href='#spotlight' x='"&amp;Main!P180&amp;"' y='"&amp;Main!Q180&amp;"' id='"&amp;Main!K180&amp;"' /&gt;","")</f>
        <v>&lt;use xlink:href='#spotlight' x='20449' y='14337' id='WadiAreijeh' /&gt;</v>
      </c>
      <c r="F180" t="str">
        <f>"&lt;tr&gt;&lt;td&gt;"&amp;Main!A180&amp;"&lt;/td&gt;"</f>
        <v>&lt;tr&gt;&lt;td&gt;179&lt;/td&gt;</v>
      </c>
      <c r="G180" t="str">
        <f>"&lt;td&gt;&lt;a href='..\..\mm.svg#"&amp;Main!K180&amp;"'&gt;"&amp;Main!B180&amp;"&lt;/a&gt;&lt;/td&gt;"</f>
        <v>&lt;td&gt;&lt;a href='..\..\mm.svg#WadiAreijeh'&gt;Wadi Areijeh&lt;/a&gt;&lt;/td&gt;</v>
      </c>
      <c r="H180" t="str">
        <f>"&lt;td lang='gk'&gt;"&amp;Main!C180&amp;"&lt;/td&gt;"</f>
        <v>&lt;td lang='gk'&gt;[no label]&lt;/td&gt;</v>
      </c>
      <c r="I180" t="str">
        <f>"&lt;td&gt;"&amp;Main!D180&amp;"&lt;/td&gt;"</f>
        <v>&lt;td&gt;&lt;/td&gt;</v>
      </c>
      <c r="J180" t="str">
        <f>"&lt;td align='right'&gt;"&amp;Main!E180&amp;"&lt;/td&gt;"</f>
        <v>&lt;td align='right'&gt;&lt;/td&gt;</v>
      </c>
      <c r="K180" t="str">
        <f>"&lt;td align='right'&gt;"&amp;Main!F180&amp;"&lt;/td&gt;"</f>
        <v>&lt;td align='right'&gt;&lt;/td&gt;</v>
      </c>
      <c r="L180" t="str">
        <f>"&lt;td align='right'&gt;"&amp;Main!G180&amp;"&lt;/td&gt;"</f>
        <v>&lt;td align='right'&gt;&lt;/td&gt;</v>
      </c>
      <c r="M180" t="str">
        <f>"&lt;td align='right'&gt;"&amp;Main!H180&amp;"&lt;/td&gt;"</f>
        <v>&lt;td align='right'&gt;&lt;/td&gt;</v>
      </c>
      <c r="N180" t="str">
        <f>"&lt;td&gt;"&amp;Main!I180&amp;"&lt;/td&gt;&lt;/tr&gt;"</f>
        <v>&lt;td&gt;&lt;/td&gt;&lt;/tr&gt;</v>
      </c>
    </row>
    <row r="181" spans="1:14">
      <c r="A181" t="str">
        <f>"&lt;path "&amp;Main!R181&amp;" "&amp;Main!S181&amp;" id='"&amp;Main!K181&amp;"' /&gt;"</f>
        <v>&lt;path d="m -200,-200 -75-75" class="blackScript" id='AmosGrave' /&gt;</v>
      </c>
      <c r="B181" t="str">
        <f>IF(Main!B181&lt;&gt;0,"&lt;text "&amp;Main!L181&amp;" "&amp;Main!M181&amp;" id='geo"&amp;Main!K181&amp;"'&gt;"&amp;Main!B181&amp;"&lt;/text&gt;","")</f>
        <v>&lt;text x='17002' y='15788' id='geoAmosGrave'&gt;Grave of Amos&lt;/text&gt;</v>
      </c>
      <c r="C181" t="str">
        <f>IF(Main!D181&lt;&gt;0,"&lt;text "&amp;Main!N181&amp;" "&amp;Main!O181&amp;" id='geo"&amp;Main!K181&amp;"'&gt;"&amp;Main!D181&amp;"&lt;/text&gt;","")</f>
        <v/>
      </c>
      <c r="D181" t="str">
        <f>IF(Main!P181&lt;&gt;0,"&lt;use xlink:href='#spotlight' x='"&amp;Main!P181&amp;"' y='"&amp;Main!Q181&amp;"' id='"&amp;Main!K181&amp;"' /&gt;","")</f>
        <v>&lt;use xlink:href='#spotlight' x='17002' y='15788' id='AmosGrave' /&gt;</v>
      </c>
      <c r="F181" t="str">
        <f>"&lt;tr&gt;&lt;td&gt;"&amp;Main!A181&amp;"&lt;/td&gt;"</f>
        <v>&lt;tr&gt;&lt;td&gt;180&lt;/td&gt;</v>
      </c>
      <c r="G181" t="str">
        <f>"&lt;td&gt;&lt;a href='..\..\mm.svg#"&amp;Main!K181&amp;"'&gt;"&amp;Main!B181&amp;"&lt;/a&gt;&lt;/td&gt;"</f>
        <v>&lt;td&gt;&lt;a href='..\..\mm.svg#AmosGrave'&gt;Grave of Amos&lt;/a&gt;&lt;/td&gt;</v>
      </c>
      <c r="H181" t="str">
        <f>"&lt;td lang='gk'&gt;"&amp;Main!C181&amp;"&lt;/td&gt;"</f>
        <v>&lt;td lang='gk'&gt;[no label]&lt;/td&gt;</v>
      </c>
      <c r="I181" t="str">
        <f>"&lt;td&gt;"&amp;Main!D181&amp;"&lt;/td&gt;"</f>
        <v>&lt;td&gt;&lt;/td&gt;</v>
      </c>
      <c r="J181" t="str">
        <f>"&lt;td align='right'&gt;"&amp;Main!E181&amp;"&lt;/td&gt;"</f>
        <v>&lt;td align='right'&gt;&lt;/td&gt;</v>
      </c>
      <c r="K181" t="str">
        <f>"&lt;td align='right'&gt;"&amp;Main!F181&amp;"&lt;/td&gt;"</f>
        <v>&lt;td align='right'&gt;&lt;/td&gt;</v>
      </c>
      <c r="L181" t="str">
        <f>"&lt;td align='right'&gt;"&amp;Main!G181&amp;"&lt;/td&gt;"</f>
        <v>&lt;td align='right'&gt;&lt;/td&gt;</v>
      </c>
      <c r="M181" t="str">
        <f>"&lt;td align='right'&gt;"&amp;Main!H181&amp;"&lt;/td&gt;"</f>
        <v>&lt;td align='right'&gt;&lt;/td&gt;</v>
      </c>
      <c r="N181" t="str">
        <f>"&lt;td&gt;"&amp;Main!I181&amp;"&lt;/td&gt;&lt;/tr&gt;"</f>
        <v>&lt;td&gt;&lt;/td&gt;&lt;/tr&gt;</v>
      </c>
    </row>
    <row r="182" spans="1:14">
      <c r="A182" t="str">
        <f>"&lt;path "&amp;Main!R182&amp;" "&amp;Main!S182&amp;" id='"&amp;Main!K182&amp;"' /&gt;"</f>
        <v>&lt;path d="m -200,-200 -75-75" class="blackScript" id='Azeka' /&gt;</v>
      </c>
      <c r="B182" t="str">
        <f>IF(Main!B182&lt;&gt;0,"&lt;text "&amp;Main!L182&amp;" "&amp;Main!M182&amp;" id='geo"&amp;Main!K182&amp;"'&gt;"&amp;Main!B182&amp;"&lt;/text&gt;","")</f>
        <v>&lt;text x='17002' y='18555' id='geoAzeka'&gt;Azeka&lt;/text&gt;</v>
      </c>
      <c r="C182" t="str">
        <f>IF(Main!D182&lt;&gt;0,"&lt;text "&amp;Main!N182&amp;" "&amp;Main!O182&amp;" id='geo"&amp;Main!K182&amp;"'&gt;"&amp;Main!D182&amp;"&lt;/text&gt;","")</f>
        <v/>
      </c>
      <c r="D182" t="str">
        <f>IF(Main!P182&lt;&gt;0,"&lt;use xlink:href='#spotlight' x='"&amp;Main!P182&amp;"' y='"&amp;Main!Q182&amp;"' id='"&amp;Main!K182&amp;"' /&gt;","")</f>
        <v>&lt;use xlink:href='#spotlight' x='17002' y='18555' id='Azeka' /&gt;</v>
      </c>
      <c r="F182" t="str">
        <f>"&lt;tr&gt;&lt;td&gt;"&amp;Main!A182&amp;"&lt;/td&gt;"</f>
        <v>&lt;tr&gt;&lt;td&gt;181&lt;/td&gt;</v>
      </c>
      <c r="G182" t="str">
        <f>"&lt;td&gt;&lt;a href='..\..\mm.svg#"&amp;Main!K182&amp;"'&gt;"&amp;Main!B182&amp;"&lt;/a&gt;&lt;/td&gt;"</f>
        <v>&lt;td&gt;&lt;a href='..\..\mm.svg#Azeka'&gt;Azeka&lt;/a&gt;&lt;/td&gt;</v>
      </c>
      <c r="H182" t="str">
        <f>"&lt;td lang='gk'&gt;"&amp;Main!C182&amp;"&lt;/td&gt;"</f>
        <v>&lt;td lang='gk'&gt;[no label]&lt;/td&gt;</v>
      </c>
      <c r="I182" t="str">
        <f>"&lt;td&gt;"&amp;Main!D182&amp;"&lt;/td&gt;"</f>
        <v>&lt;td&gt;&lt;/td&gt;</v>
      </c>
      <c r="J182" t="str">
        <f>"&lt;td align='right'&gt;"&amp;Main!E182&amp;"&lt;/td&gt;"</f>
        <v>&lt;td align='right'&gt;&lt;/td&gt;</v>
      </c>
      <c r="K182" t="str">
        <f>"&lt;td align='right'&gt;"&amp;Main!F182&amp;"&lt;/td&gt;"</f>
        <v>&lt;td align='right'&gt;87,5&lt;/td&gt;</v>
      </c>
      <c r="L182" t="str">
        <f>"&lt;td align='right'&gt;"&amp;Main!G182&amp;"&lt;/td&gt;"</f>
        <v>&lt;td align='right'&gt;&lt;/td&gt;</v>
      </c>
      <c r="M182" t="str">
        <f>"&lt;td align='right'&gt;"&amp;Main!H182&amp;"&lt;/td&gt;"</f>
        <v>&lt;td align='right'&gt;84&lt;/td&gt;</v>
      </c>
      <c r="N182" t="str">
        <f>"&lt;td&gt;"&amp;Main!I182&amp;"&lt;/td&gt;&lt;/tr&gt;"</f>
        <v>&lt;td&gt;&lt;/td&gt;&lt;/tr&gt;</v>
      </c>
    </row>
    <row r="183" spans="1:14">
      <c r="A183" t="str">
        <f>"&lt;path "&amp;Main!R183&amp;" "&amp;Main!S183&amp;" id='"&amp;Main!K183&amp;"' /&gt;"</f>
        <v>&lt;path d="m -200,-200 -75-75" class="blackScript" id='SochoGivat' /&gt;</v>
      </c>
      <c r="B183" t="str">
        <f>IF(Main!B183&lt;&gt;0,"&lt;text "&amp;Main!L183&amp;" "&amp;Main!M183&amp;" id='geo"&amp;Main!K183&amp;"'&gt;"&amp;Main!B183&amp;"&lt;/text&gt;","")</f>
        <v>&lt;text x='6073' y='19121' id='geoSochoGivat'&gt;Socho (Givat)&lt;/text&gt;</v>
      </c>
      <c r="C183" t="str">
        <f>IF(Main!D183&lt;&gt;0,"&lt;text "&amp;Main!N183&amp;" "&amp;Main!O183&amp;" id='geo"&amp;Main!K183&amp;"'&gt;"&amp;Main!D183&amp;"&lt;/text&gt;","")</f>
        <v/>
      </c>
      <c r="D183" t="str">
        <f>IF(Main!P183&lt;&gt;0,"&lt;use xlink:href='#spotlight' x='"&amp;Main!P183&amp;"' y='"&amp;Main!Q183&amp;"' id='"&amp;Main!K183&amp;"' /&gt;","")</f>
        <v>&lt;use xlink:href='#spotlight' x='6073' y='19121' id='SochoGivat' /&gt;</v>
      </c>
      <c r="F183" t="str">
        <f>"&lt;tr&gt;&lt;td&gt;"&amp;Main!A183&amp;"&lt;/td&gt;"</f>
        <v>&lt;tr&gt;&lt;td&gt;182&lt;/td&gt;</v>
      </c>
      <c r="G183" t="str">
        <f>"&lt;td&gt;&lt;a href='..\..\mm.svg#"&amp;Main!K183&amp;"'&gt;"&amp;Main!B183&amp;"&lt;/a&gt;&lt;/td&gt;"</f>
        <v>&lt;td&gt;&lt;a href='..\..\mm.svg#SochoGivat'&gt;Socho (Givat)&lt;/a&gt;&lt;/td&gt;</v>
      </c>
      <c r="H183" t="str">
        <f>"&lt;td lang='gk'&gt;"&amp;Main!C183&amp;"&lt;/td&gt;"</f>
        <v>&lt;td lang='gk'&gt;[no label]&lt;/td&gt;</v>
      </c>
      <c r="I183" t="str">
        <f>"&lt;td&gt;"&amp;Main!D183&amp;"&lt;/td&gt;"</f>
        <v>&lt;td&gt;&lt;/td&gt;</v>
      </c>
      <c r="J183" t="str">
        <f>"&lt;td align='right'&gt;"&amp;Main!E183&amp;"&lt;/td&gt;"</f>
        <v>&lt;td align='right'&gt;&lt;/td&gt;</v>
      </c>
      <c r="K183" t="str">
        <f>"&lt;td align='right'&gt;"&amp;Main!F183&amp;"&lt;/td&gt;"</f>
        <v>&lt;td align='right'&gt;38,5&lt;/td&gt;</v>
      </c>
      <c r="L183" t="str">
        <f>"&lt;td align='right'&gt;"&amp;Main!G183&amp;"&lt;/td&gt;"</f>
        <v>&lt;td align='right'&gt;&lt;/td&gt;</v>
      </c>
      <c r="M183" t="str">
        <f>"&lt;td align='right'&gt;"&amp;Main!H183&amp;"&lt;/td&gt;"</f>
        <v>&lt;td align='right'&gt;&lt;/td&gt;</v>
      </c>
      <c r="N183" t="str">
        <f>"&lt;td&gt;"&amp;Main!I183&amp;"&lt;/td&gt;&lt;/tr&gt;"</f>
        <v>&lt;td&gt;&lt;/td&gt;&lt;/tr&gt;</v>
      </c>
    </row>
    <row r="184" spans="1:14">
      <c r="A184" t="str">
        <f>"&lt;path "&amp;Main!R184&amp;" "&amp;Main!S184&amp;" id='"&amp;Main!K184&amp;"' /&gt;"</f>
        <v>&lt;path d="m -200,-200 -75-75" class="blackScript" id='uncertain' /&gt;</v>
      </c>
      <c r="B184" t="str">
        <f>IF(Main!B184&lt;&gt;0,"&lt;text "&amp;Main!L184&amp;" "&amp;Main!M184&amp;" id='geo"&amp;Main!K184&amp;"'&gt;"&amp;Main!B184&amp;"&lt;/text&gt;","")</f>
        <v>&lt;text x='9289' y='14741' id='geouncertain'&gt;(unidentified)&lt;/text&gt;</v>
      </c>
      <c r="C184" t="str">
        <f>IF(Main!D184&lt;&gt;0,"&lt;text "&amp;Main!N184&amp;" "&amp;Main!O184&amp;" id='geo"&amp;Main!K184&amp;"'&gt;"&amp;Main!D184&amp;"&lt;/text&gt;","")</f>
        <v/>
      </c>
      <c r="D184" t="str">
        <f>IF(Main!P184&lt;&gt;0,"&lt;use xlink:href='#spotlight' x='"&amp;Main!P184&amp;"' y='"&amp;Main!Q184&amp;"' id='"&amp;Main!K184&amp;"' /&gt;","")</f>
        <v>&lt;use xlink:href='#spotlight' x='9289' y='14741' id='uncertain' /&gt;</v>
      </c>
      <c r="F184" t="str">
        <f>"&lt;tr&gt;&lt;td&gt;"&amp;Main!A184&amp;"&lt;/td&gt;"</f>
        <v>&lt;tr&gt;&lt;td&gt;183&lt;/td&gt;</v>
      </c>
      <c r="G184" t="str">
        <f>"&lt;td&gt;&lt;a href='..\..\mm.svg#"&amp;Main!K184&amp;"'&gt;"&amp;Main!B184&amp;"&lt;/a&gt;&lt;/td&gt;"</f>
        <v>&lt;td&gt;&lt;a href='..\..\mm.svg#uncertain'&gt;(unidentified)&lt;/a&gt;&lt;/td&gt;</v>
      </c>
      <c r="H184" t="str">
        <f>"&lt;td lang='gk'&gt;"&amp;Main!C184&amp;"&lt;/td&gt;"</f>
        <v>&lt;td lang='gk'&gt;[no label]&lt;/td&gt;</v>
      </c>
      <c r="I184" t="str">
        <f>"&lt;td&gt;"&amp;Main!D184&amp;"&lt;/td&gt;"</f>
        <v>&lt;td&gt;&lt;/td&gt;</v>
      </c>
      <c r="J184" t="str">
        <f>"&lt;td align='right'&gt;"&amp;Main!E184&amp;"&lt;/td&gt;"</f>
        <v>&lt;td align='right'&gt;&lt;/td&gt;</v>
      </c>
      <c r="K184" t="str">
        <f>"&lt;td align='right'&gt;"&amp;Main!F184&amp;"&lt;/td&gt;"</f>
        <v>&lt;td align='right'&gt;&lt;/td&gt;</v>
      </c>
      <c r="L184" t="str">
        <f>"&lt;td align='right'&gt;"&amp;Main!G184&amp;"&lt;/td&gt;"</f>
        <v>&lt;td align='right'&gt;&lt;/td&gt;</v>
      </c>
      <c r="M184" t="str">
        <f>"&lt;td align='right'&gt;"&amp;Main!H184&amp;"&lt;/td&gt;"</f>
        <v>&lt;td align='right'&gt;&lt;/td&gt;</v>
      </c>
      <c r="N184" t="str">
        <f>"&lt;td&gt;"&amp;Main!I184&amp;"&lt;/td&gt;&lt;/tr&gt;"</f>
        <v>&lt;td&gt;a vignette which seems supernumerary&lt;/td&gt;&lt;/tr&gt;</v>
      </c>
    </row>
    <row r="185" spans="1:14">
      <c r="A185" t="str">
        <f>"&lt;path "&amp;Main!R185&amp;" "&amp;Main!S185&amp;" id='"&amp;Main!K185&amp;"' /&gt;"</f>
        <v>&lt;path d="m -200,-200 -75-75" class="blackScript" id='Randerscheinung' /&gt;</v>
      </c>
      <c r="B185" t="str">
        <f>IF(Main!B185&lt;&gt;0,"&lt;text "&amp;Main!L185&amp;" "&amp;Main!M185&amp;" id='geo"&amp;Main!K185&amp;"'&gt;"&amp;Main!B185&amp;"&lt;/text&gt;","")</f>
        <v>&lt;text x='9780' y='14184' id='geoRanderscheinung'&gt;(unidentified)&lt;/text&gt;</v>
      </c>
      <c r="C185" t="str">
        <f>IF(Main!D185&lt;&gt;0,"&lt;text "&amp;Main!N185&amp;" "&amp;Main!O185&amp;" id='geo"&amp;Main!K185&amp;"'&gt;"&amp;Main!D185&amp;"&lt;/text&gt;","")</f>
        <v/>
      </c>
      <c r="D185" t="str">
        <f>IF(Main!P185&lt;&gt;0,"&lt;use xlink:href='#spotlight' x='"&amp;Main!P185&amp;"' y='"&amp;Main!Q185&amp;"' id='"&amp;Main!K185&amp;"' /&gt;","")</f>
        <v>&lt;use xlink:href='#spotlight' x='9780' y='14184' id='Randerscheinung' /&gt;</v>
      </c>
      <c r="F185" t="str">
        <f>"&lt;tr&gt;&lt;td&gt;"&amp;Main!A185&amp;"&lt;/td&gt;"</f>
        <v>&lt;tr&gt;&lt;td&gt;184&lt;/td&gt;</v>
      </c>
      <c r="G185" t="str">
        <f>"&lt;td&gt;&lt;a href='..\..\mm.svg#"&amp;Main!K185&amp;"'&gt;"&amp;Main!B185&amp;"&lt;/a&gt;&lt;/td&gt;"</f>
        <v>&lt;td&gt;&lt;a href='..\..\mm.svg#Randerscheinung'&gt;(unidentified)&lt;/a&gt;&lt;/td&gt;</v>
      </c>
      <c r="H185" t="str">
        <f>"&lt;td lang='gk'&gt;"&amp;Main!C185&amp;"&lt;/td&gt;"</f>
        <v>&lt;td lang='gk'&gt;[no label]&lt;/td&gt;</v>
      </c>
      <c r="I185" t="str">
        <f>"&lt;td&gt;"&amp;Main!D185&amp;"&lt;/td&gt;"</f>
        <v>&lt;td&gt;&lt;/td&gt;</v>
      </c>
      <c r="J185" t="str">
        <f>"&lt;td align='right'&gt;"&amp;Main!E185&amp;"&lt;/td&gt;"</f>
        <v>&lt;td align='right'&gt;&lt;/td&gt;</v>
      </c>
      <c r="K185" t="str">
        <f>"&lt;td align='right'&gt;"&amp;Main!F185&amp;"&lt;/td&gt;"</f>
        <v>&lt;td align='right'&gt;&lt;/td&gt;</v>
      </c>
      <c r="L185" t="str">
        <f>"&lt;td align='right'&gt;"&amp;Main!G185&amp;"&lt;/td&gt;"</f>
        <v>&lt;td align='right'&gt;&lt;/td&gt;</v>
      </c>
      <c r="M185" t="str">
        <f>"&lt;td align='right'&gt;"&amp;Main!H185&amp;"&lt;/td&gt;"</f>
        <v>&lt;td align='right'&gt;&lt;/td&gt;</v>
      </c>
      <c r="N185" t="str">
        <f>"&lt;td&gt;"&amp;Main!I185&amp;"&lt;/td&gt;&lt;/tr&gt;"</f>
        <v>&lt;td&gt;a vignette for which the identifying text has vanished&lt;/td&gt;&lt;/tr&gt;</v>
      </c>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dimension ref="A1:J183"/>
  <sheetViews>
    <sheetView zoomScaleNormal="100" workbookViewId="0"/>
  </sheetViews>
  <sheetFormatPr baseColWidth="10" defaultRowHeight="14.4"/>
  <cols>
    <col min="5" max="5" width="34.109375" customWidth="1"/>
    <col min="6" max="6" width="31.88671875" customWidth="1"/>
    <col min="7" max="7" width="47.77734375" customWidth="1"/>
    <col min="10" max="10" width="45" customWidth="1"/>
  </cols>
  <sheetData>
    <row r="1" spans="1:7" ht="18">
      <c r="A1" s="1" t="s">
        <v>774</v>
      </c>
      <c r="B1" s="10" t="s">
        <v>774</v>
      </c>
      <c r="C1" s="10"/>
      <c r="D1" t="s">
        <v>774</v>
      </c>
      <c r="E1" s="22" t="s">
        <v>1923</v>
      </c>
      <c r="F1" s="22" t="s">
        <v>1924</v>
      </c>
      <c r="G1" s="21" t="s">
        <v>774</v>
      </c>
    </row>
    <row r="2" spans="1:7" ht="18">
      <c r="A2" s="1" t="s">
        <v>1306</v>
      </c>
      <c r="B2" s="10" t="s">
        <v>906</v>
      </c>
      <c r="C2" s="10"/>
      <c r="D2" t="s">
        <v>1306</v>
      </c>
      <c r="E2" s="22" t="s">
        <v>2226</v>
      </c>
      <c r="F2" s="22" t="s">
        <v>2120</v>
      </c>
      <c r="G2" s="21" t="s">
        <v>1306</v>
      </c>
    </row>
    <row r="3" spans="1:7" ht="18">
      <c r="A3" s="1" t="s">
        <v>1320</v>
      </c>
      <c r="B3" s="10" t="s">
        <v>1151</v>
      </c>
      <c r="C3" s="10"/>
      <c r="D3" t="s">
        <v>1320</v>
      </c>
      <c r="E3" s="22" t="s">
        <v>2224</v>
      </c>
      <c r="F3" s="22" t="s">
        <v>1944</v>
      </c>
      <c r="G3" s="21" t="s">
        <v>1320</v>
      </c>
    </row>
    <row r="4" spans="1:7" ht="18">
      <c r="A4" s="1" t="s">
        <v>863</v>
      </c>
      <c r="B4" s="10"/>
      <c r="C4" s="10"/>
      <c r="D4" t="s">
        <v>1409</v>
      </c>
      <c r="E4" s="22" t="s">
        <v>2194</v>
      </c>
      <c r="F4" s="22" t="s">
        <v>2138</v>
      </c>
      <c r="G4" s="21" t="s">
        <v>863</v>
      </c>
    </row>
    <row r="5" spans="1:7" ht="18">
      <c r="A5" s="1" t="s">
        <v>450</v>
      </c>
      <c r="B5" s="10"/>
      <c r="C5" s="10"/>
      <c r="D5" t="s">
        <v>450</v>
      </c>
      <c r="E5" s="22" t="s">
        <v>1969</v>
      </c>
      <c r="F5" s="22" t="s">
        <v>2227</v>
      </c>
      <c r="G5" s="21" t="s">
        <v>450</v>
      </c>
    </row>
    <row r="6" spans="1:7" ht="18">
      <c r="A6" s="1" t="s">
        <v>1491</v>
      </c>
      <c r="B6" s="10" t="s">
        <v>1467</v>
      </c>
      <c r="C6" s="10"/>
      <c r="D6" t="s">
        <v>1354</v>
      </c>
      <c r="E6" s="22" t="s">
        <v>1906</v>
      </c>
      <c r="F6" s="22" t="s">
        <v>1907</v>
      </c>
      <c r="G6" s="21" t="s">
        <v>1491</v>
      </c>
    </row>
    <row r="7" spans="1:7" ht="18">
      <c r="A7" s="1" t="s">
        <v>1355</v>
      </c>
      <c r="B7" s="10" t="s">
        <v>886</v>
      </c>
      <c r="C7" s="10"/>
      <c r="D7" t="s">
        <v>1355</v>
      </c>
      <c r="E7" s="22" t="s">
        <v>2121</v>
      </c>
      <c r="F7" s="22" t="s">
        <v>2122</v>
      </c>
      <c r="G7" s="21" t="s">
        <v>1355</v>
      </c>
    </row>
    <row r="8" spans="1:7" ht="18">
      <c r="A8" s="1" t="s">
        <v>1507</v>
      </c>
      <c r="B8" s="10" t="s">
        <v>874</v>
      </c>
      <c r="C8" s="10"/>
      <c r="D8" t="s">
        <v>1431</v>
      </c>
      <c r="E8" s="22" t="s">
        <v>2176</v>
      </c>
      <c r="F8" s="22" t="s">
        <v>2124</v>
      </c>
      <c r="G8" s="21" t="s">
        <v>1507</v>
      </c>
    </row>
    <row r="9" spans="1:7" ht="18">
      <c r="A9" s="1" t="s">
        <v>864</v>
      </c>
      <c r="B9" s="10"/>
      <c r="C9" s="10" t="s">
        <v>1150</v>
      </c>
      <c r="D9" t="s">
        <v>864</v>
      </c>
      <c r="E9" s="22" t="s">
        <v>2139</v>
      </c>
      <c r="F9" s="22" t="s">
        <v>2140</v>
      </c>
      <c r="G9" s="21" t="s">
        <v>864</v>
      </c>
    </row>
    <row r="10" spans="1:7" ht="18">
      <c r="A10" s="1" t="s">
        <v>1528</v>
      </c>
      <c r="B10" s="10"/>
      <c r="C10" s="10"/>
      <c r="D10" t="s">
        <v>1445</v>
      </c>
      <c r="E10" s="22" t="s">
        <v>2161</v>
      </c>
      <c r="F10" s="22" t="s">
        <v>2162</v>
      </c>
      <c r="G10" s="21" t="s">
        <v>1528</v>
      </c>
    </row>
    <row r="11" spans="1:7" ht="18">
      <c r="A11" s="1" t="s">
        <v>1356</v>
      </c>
      <c r="B11" s="10" t="s">
        <v>909</v>
      </c>
      <c r="C11" s="10"/>
      <c r="D11" t="s">
        <v>1356</v>
      </c>
      <c r="E11" s="22" t="s">
        <v>1927</v>
      </c>
      <c r="F11" s="22" t="s">
        <v>1928</v>
      </c>
      <c r="G11" s="21" t="s">
        <v>1356</v>
      </c>
    </row>
    <row r="12" spans="1:7" ht="18">
      <c r="A12" s="1" t="s">
        <v>941</v>
      </c>
      <c r="B12" s="10"/>
      <c r="C12" s="10"/>
      <c r="D12" t="s">
        <v>580</v>
      </c>
      <c r="E12" s="22" t="s">
        <v>2063</v>
      </c>
      <c r="F12" s="22" t="s">
        <v>2064</v>
      </c>
      <c r="G12" s="21" t="s">
        <v>941</v>
      </c>
    </row>
    <row r="13" spans="1:7" ht="18">
      <c r="A13" s="1" t="s">
        <v>1339</v>
      </c>
      <c r="B13" s="10" t="s">
        <v>640</v>
      </c>
      <c r="C13" s="10"/>
      <c r="D13" t="s">
        <v>1339</v>
      </c>
      <c r="E13" s="22" t="s">
        <v>2030</v>
      </c>
      <c r="F13" s="22" t="s">
        <v>2031</v>
      </c>
      <c r="G13" s="21" t="s">
        <v>1339</v>
      </c>
    </row>
    <row r="14" spans="1:7" ht="18">
      <c r="A14" s="1" t="s">
        <v>598</v>
      </c>
      <c r="B14" s="10"/>
      <c r="C14" s="10"/>
      <c r="D14" t="s">
        <v>598</v>
      </c>
      <c r="E14" s="22" t="s">
        <v>2189</v>
      </c>
      <c r="F14" s="22" t="s">
        <v>2107</v>
      </c>
      <c r="G14" s="21" t="s">
        <v>598</v>
      </c>
    </row>
    <row r="15" spans="1:7" ht="18">
      <c r="A15" s="1" t="s">
        <v>1499</v>
      </c>
      <c r="B15" s="10" t="s">
        <v>901</v>
      </c>
      <c r="C15" s="10"/>
      <c r="D15" t="s">
        <v>1363</v>
      </c>
      <c r="E15" s="22" t="s">
        <v>1975</v>
      </c>
      <c r="F15" s="22" t="s">
        <v>1976</v>
      </c>
      <c r="G15" s="21" t="s">
        <v>1499</v>
      </c>
    </row>
    <row r="16" spans="1:7">
      <c r="A16" s="1" t="s">
        <v>1442</v>
      </c>
      <c r="B16" s="10"/>
      <c r="C16" s="10"/>
      <c r="D16" t="s">
        <v>1442</v>
      </c>
    </row>
    <row r="17" spans="1:7" ht="18">
      <c r="A17" s="1" t="s">
        <v>441</v>
      </c>
      <c r="B17" s="10"/>
      <c r="C17" s="10"/>
      <c r="D17" t="s">
        <v>441</v>
      </c>
      <c r="E17" s="22" t="s">
        <v>2005</v>
      </c>
      <c r="F17" s="22" t="s">
        <v>2006</v>
      </c>
      <c r="G17" s="21" t="s">
        <v>441</v>
      </c>
    </row>
    <row r="18" spans="1:7" ht="18">
      <c r="A18" s="1" t="s">
        <v>506</v>
      </c>
      <c r="B18" s="10"/>
      <c r="C18" s="10"/>
      <c r="D18" t="s">
        <v>506</v>
      </c>
      <c r="E18" s="22" t="s">
        <v>1988</v>
      </c>
      <c r="F18" s="22" t="s">
        <v>1989</v>
      </c>
      <c r="G18" s="21" t="s">
        <v>506</v>
      </c>
    </row>
    <row r="19" spans="1:7" ht="18">
      <c r="A19" s="1" t="s">
        <v>677</v>
      </c>
      <c r="B19" s="10" t="s">
        <v>929</v>
      </c>
      <c r="C19" s="10"/>
      <c r="D19" t="s">
        <v>677</v>
      </c>
      <c r="E19" s="22" t="s">
        <v>1965</v>
      </c>
      <c r="F19" s="22" t="s">
        <v>1966</v>
      </c>
      <c r="G19" s="21" t="s">
        <v>677</v>
      </c>
    </row>
    <row r="20" spans="1:7" ht="18">
      <c r="A20" s="1" t="s">
        <v>554</v>
      </c>
      <c r="B20" s="10"/>
      <c r="C20" s="10"/>
      <c r="D20" t="s">
        <v>554</v>
      </c>
      <c r="E20" s="22" t="s">
        <v>2080</v>
      </c>
      <c r="F20" s="22" t="s">
        <v>2081</v>
      </c>
      <c r="G20" s="21" t="s">
        <v>554</v>
      </c>
    </row>
    <row r="21" spans="1:7" ht="18">
      <c r="A21" s="1" t="s">
        <v>1446</v>
      </c>
      <c r="B21" s="10"/>
      <c r="C21" s="10"/>
      <c r="D21" t="s">
        <v>1446</v>
      </c>
      <c r="E21" s="22" t="s">
        <v>2161</v>
      </c>
      <c r="F21" s="22" t="s">
        <v>2163</v>
      </c>
      <c r="G21" s="21" t="s">
        <v>1446</v>
      </c>
    </row>
    <row r="22" spans="1:7" ht="18">
      <c r="A22" s="1" t="s">
        <v>1502</v>
      </c>
      <c r="B22" s="10" t="s">
        <v>1468</v>
      </c>
      <c r="C22" s="10"/>
      <c r="D22" t="s">
        <v>1340</v>
      </c>
      <c r="E22" s="22" t="s">
        <v>2028</v>
      </c>
      <c r="F22" s="22" t="s">
        <v>2029</v>
      </c>
      <c r="G22" s="21" t="s">
        <v>1502</v>
      </c>
    </row>
    <row r="23" spans="1:7" ht="18">
      <c r="A23" s="1" t="s">
        <v>500</v>
      </c>
      <c r="B23" s="10"/>
      <c r="C23" s="10"/>
      <c r="D23" t="s">
        <v>1321</v>
      </c>
      <c r="E23" s="22" t="s">
        <v>1967</v>
      </c>
      <c r="F23" s="22" t="s">
        <v>1968</v>
      </c>
      <c r="G23" s="21" t="s">
        <v>500</v>
      </c>
    </row>
    <row r="24" spans="1:7" ht="18">
      <c r="A24" s="1" t="s">
        <v>875</v>
      </c>
      <c r="B24" s="10"/>
      <c r="C24" s="10"/>
      <c r="D24" t="s">
        <v>1386</v>
      </c>
      <c r="E24" s="22" t="s">
        <v>2200</v>
      </c>
      <c r="F24" s="22" t="s">
        <v>2210</v>
      </c>
      <c r="G24" s="21" t="s">
        <v>875</v>
      </c>
    </row>
    <row r="25" spans="1:7" ht="18">
      <c r="A25" s="1" t="s">
        <v>1433</v>
      </c>
      <c r="B25" s="10" t="s">
        <v>879</v>
      </c>
      <c r="C25" s="10"/>
      <c r="D25" t="s">
        <v>1433</v>
      </c>
      <c r="E25" s="22" t="s">
        <v>2002</v>
      </c>
      <c r="F25" s="22" t="s">
        <v>2212</v>
      </c>
      <c r="G25" s="21" t="s">
        <v>1433</v>
      </c>
    </row>
    <row r="26" spans="1:7" ht="18">
      <c r="A26" s="1"/>
      <c r="B26" s="10" t="s">
        <v>1511</v>
      </c>
      <c r="C26" s="10"/>
      <c r="D26" t="s">
        <v>1316</v>
      </c>
      <c r="E26" s="22" t="s">
        <v>2206</v>
      </c>
      <c r="F26" s="22" t="s">
        <v>2117</v>
      </c>
      <c r="G26" s="21" t="s">
        <v>1511</v>
      </c>
    </row>
    <row r="27" spans="1:7" ht="18">
      <c r="A27" s="1" t="s">
        <v>1341</v>
      </c>
      <c r="B27" s="10" t="s">
        <v>1469</v>
      </c>
      <c r="C27" s="10"/>
      <c r="D27" t="s">
        <v>1341</v>
      </c>
      <c r="E27" s="22" t="s">
        <v>1953</v>
      </c>
      <c r="F27" s="22" t="s">
        <v>1954</v>
      </c>
      <c r="G27" s="21" t="s">
        <v>1341</v>
      </c>
    </row>
    <row r="28" spans="1:7">
      <c r="A28" s="1"/>
      <c r="B28" s="10" t="s">
        <v>1869</v>
      </c>
      <c r="C28" s="10"/>
      <c r="D28" t="s">
        <v>1337</v>
      </c>
    </row>
    <row r="29" spans="1:7" ht="18">
      <c r="A29" s="1"/>
      <c r="B29" s="10" t="s">
        <v>729</v>
      </c>
      <c r="C29" s="10"/>
      <c r="D29" t="s">
        <v>1332</v>
      </c>
      <c r="E29" s="22" t="s">
        <v>1915</v>
      </c>
      <c r="F29" s="22" t="s">
        <v>1916</v>
      </c>
      <c r="G29" s="21" t="s">
        <v>729</v>
      </c>
    </row>
    <row r="30" spans="1:7" ht="18">
      <c r="A30" s="1" t="s">
        <v>536</v>
      </c>
      <c r="B30" s="10"/>
      <c r="C30" s="10"/>
      <c r="D30" t="s">
        <v>536</v>
      </c>
      <c r="E30" s="22" t="s">
        <v>2219</v>
      </c>
      <c r="F30" s="22" t="s">
        <v>2136</v>
      </c>
      <c r="G30" s="21" t="s">
        <v>536</v>
      </c>
    </row>
    <row r="31" spans="1:7" ht="18">
      <c r="A31" s="1" t="s">
        <v>583</v>
      </c>
      <c r="B31" s="10"/>
      <c r="C31" s="10"/>
      <c r="D31" t="s">
        <v>583</v>
      </c>
      <c r="E31" s="22" t="s">
        <v>1996</v>
      </c>
      <c r="F31" s="22" t="s">
        <v>1997</v>
      </c>
      <c r="G31" s="21" t="s">
        <v>583</v>
      </c>
    </row>
    <row r="32" spans="1:7" ht="18">
      <c r="A32" s="1" t="s">
        <v>717</v>
      </c>
      <c r="B32" s="10" t="s">
        <v>717</v>
      </c>
      <c r="C32" s="10"/>
      <c r="D32" t="s">
        <v>717</v>
      </c>
      <c r="E32" s="22" t="s">
        <v>1929</v>
      </c>
      <c r="F32" s="22" t="s">
        <v>1930</v>
      </c>
      <c r="G32" s="21" t="s">
        <v>717</v>
      </c>
    </row>
    <row r="33" spans="1:7" ht="18">
      <c r="A33" s="1" t="s">
        <v>1395</v>
      </c>
      <c r="B33" s="10"/>
      <c r="C33" s="10"/>
      <c r="D33" t="s">
        <v>1395</v>
      </c>
      <c r="E33" s="22" t="s">
        <v>2195</v>
      </c>
      <c r="F33" s="22" t="s">
        <v>2184</v>
      </c>
      <c r="G33" s="21" t="s">
        <v>1395</v>
      </c>
    </row>
    <row r="34" spans="1:7" ht="18">
      <c r="A34" s="1" t="s">
        <v>816</v>
      </c>
      <c r="B34" s="10" t="s">
        <v>816</v>
      </c>
      <c r="C34" s="10"/>
      <c r="D34" t="s">
        <v>816</v>
      </c>
      <c r="E34" s="22" t="s">
        <v>1901</v>
      </c>
      <c r="F34" s="22" t="s">
        <v>1902</v>
      </c>
      <c r="G34" s="21" t="s">
        <v>816</v>
      </c>
    </row>
    <row r="35" spans="1:7" ht="18">
      <c r="A35" s="1" t="s">
        <v>1495</v>
      </c>
      <c r="B35" s="10" t="s">
        <v>957</v>
      </c>
      <c r="C35" s="10"/>
      <c r="D35" t="s">
        <v>527</v>
      </c>
      <c r="E35" s="22" t="s">
        <v>1945</v>
      </c>
      <c r="F35" s="22" t="s">
        <v>1946</v>
      </c>
      <c r="G35" s="21" t="s">
        <v>1495</v>
      </c>
    </row>
    <row r="36" spans="1:7" ht="18">
      <c r="A36" s="1" t="s">
        <v>5</v>
      </c>
      <c r="B36" s="10" t="s">
        <v>5</v>
      </c>
      <c r="C36" s="10"/>
      <c r="D36" t="s">
        <v>5</v>
      </c>
      <c r="E36" s="22" t="s">
        <v>1947</v>
      </c>
      <c r="F36" s="22" t="s">
        <v>1948</v>
      </c>
      <c r="G36" s="21" t="s">
        <v>5</v>
      </c>
    </row>
    <row r="37" spans="1:7" ht="18">
      <c r="A37" s="1" t="s">
        <v>1342</v>
      </c>
      <c r="B37" s="10" t="s">
        <v>881</v>
      </c>
      <c r="C37" s="10"/>
      <c r="D37" t="s">
        <v>1342</v>
      </c>
      <c r="E37" s="22" t="s">
        <v>1926</v>
      </c>
      <c r="F37" s="22" t="s">
        <v>2228</v>
      </c>
      <c r="G37" s="21" t="s">
        <v>1342</v>
      </c>
    </row>
    <row r="38" spans="1:7" ht="18">
      <c r="A38" s="1" t="s">
        <v>821</v>
      </c>
      <c r="B38" s="10" t="s">
        <v>821</v>
      </c>
      <c r="C38" s="10"/>
      <c r="D38" t="s">
        <v>821</v>
      </c>
      <c r="E38" s="22" t="s">
        <v>2229</v>
      </c>
      <c r="F38" s="22" t="s">
        <v>2131</v>
      </c>
      <c r="G38" s="21" t="s">
        <v>821</v>
      </c>
    </row>
    <row r="39" spans="1:7" ht="18">
      <c r="A39" s="1" t="s">
        <v>662</v>
      </c>
      <c r="B39" s="10"/>
      <c r="C39" s="10"/>
      <c r="D39" t="s">
        <v>662</v>
      </c>
      <c r="E39" s="22" t="s">
        <v>2032</v>
      </c>
      <c r="F39" s="22" t="s">
        <v>2033</v>
      </c>
      <c r="G39" s="21" t="s">
        <v>662</v>
      </c>
    </row>
    <row r="40" spans="1:7" ht="18">
      <c r="A40" s="1" t="s">
        <v>706</v>
      </c>
      <c r="B40" s="10"/>
      <c r="C40" s="10"/>
      <c r="D40" t="s">
        <v>1447</v>
      </c>
      <c r="E40" s="22" t="s">
        <v>2046</v>
      </c>
      <c r="F40" s="22" t="s">
        <v>2047</v>
      </c>
      <c r="G40" s="21" t="s">
        <v>706</v>
      </c>
    </row>
    <row r="41" spans="1:7" ht="18">
      <c r="A41" s="1" t="s">
        <v>949</v>
      </c>
      <c r="B41" s="10"/>
      <c r="C41" s="10"/>
      <c r="D41" t="s">
        <v>1368</v>
      </c>
      <c r="E41" s="22" t="s">
        <v>2156</v>
      </c>
      <c r="F41" s="22" t="s">
        <v>2157</v>
      </c>
      <c r="G41" s="21" t="s">
        <v>949</v>
      </c>
    </row>
    <row r="42" spans="1:7" ht="18">
      <c r="A42" s="1" t="s">
        <v>950</v>
      </c>
      <c r="B42" s="10"/>
      <c r="C42" s="10"/>
      <c r="D42" t="s">
        <v>1322</v>
      </c>
      <c r="E42" s="22" t="s">
        <v>2095</v>
      </c>
      <c r="F42" s="22" t="s">
        <v>2096</v>
      </c>
      <c r="G42" s="21" t="s">
        <v>950</v>
      </c>
    </row>
    <row r="43" spans="1:7" ht="18">
      <c r="A43" s="1" t="s">
        <v>1512</v>
      </c>
      <c r="B43" s="10" t="s">
        <v>771</v>
      </c>
      <c r="C43" s="10"/>
      <c r="D43" t="s">
        <v>771</v>
      </c>
      <c r="E43" s="22" t="s">
        <v>2187</v>
      </c>
      <c r="F43" s="22" t="s">
        <v>2137</v>
      </c>
      <c r="G43" s="21" t="s">
        <v>1512</v>
      </c>
    </row>
    <row r="44" spans="1:7" ht="18">
      <c r="A44" s="1" t="s">
        <v>940</v>
      </c>
      <c r="B44" s="10"/>
      <c r="C44" s="10"/>
      <c r="D44" t="s">
        <v>575</v>
      </c>
      <c r="E44" s="22" t="s">
        <v>2057</v>
      </c>
      <c r="F44" s="22" t="s">
        <v>2058</v>
      </c>
      <c r="G44" s="21" t="s">
        <v>940</v>
      </c>
    </row>
    <row r="45" spans="1:7" ht="18">
      <c r="A45" s="1" t="s">
        <v>954</v>
      </c>
      <c r="B45" s="10"/>
      <c r="C45" s="10"/>
      <c r="D45" t="s">
        <v>1372</v>
      </c>
      <c r="E45" s="22" t="s">
        <v>2099</v>
      </c>
      <c r="F45" s="22" t="s">
        <v>2100</v>
      </c>
      <c r="G45" s="21" t="s">
        <v>954</v>
      </c>
    </row>
    <row r="46" spans="1:7" ht="18">
      <c r="A46" s="1" t="s">
        <v>882</v>
      </c>
      <c r="B46" s="10"/>
      <c r="C46" s="10"/>
      <c r="D46" t="s">
        <v>456</v>
      </c>
      <c r="E46" s="22" t="s">
        <v>1974</v>
      </c>
      <c r="F46" s="22" t="s">
        <v>2178</v>
      </c>
      <c r="G46" s="21" t="s">
        <v>882</v>
      </c>
    </row>
    <row r="47" spans="1:7" ht="18">
      <c r="A47" s="1" t="s">
        <v>545</v>
      </c>
      <c r="B47" s="10"/>
      <c r="C47" s="10"/>
      <c r="D47" t="s">
        <v>545</v>
      </c>
      <c r="E47" s="22" t="s">
        <v>2105</v>
      </c>
      <c r="F47" s="22" t="s">
        <v>2106</v>
      </c>
      <c r="G47" s="21" t="s">
        <v>545</v>
      </c>
    </row>
    <row r="48" spans="1:7" ht="18">
      <c r="A48" s="1" t="s">
        <v>953</v>
      </c>
      <c r="B48" s="10"/>
      <c r="C48" s="10"/>
      <c r="D48" t="s">
        <v>548</v>
      </c>
      <c r="E48" s="22" t="s">
        <v>2103</v>
      </c>
      <c r="F48" s="22" t="s">
        <v>2104</v>
      </c>
      <c r="G48" s="21" t="s">
        <v>953</v>
      </c>
    </row>
    <row r="49" spans="1:7" ht="18">
      <c r="A49" s="1" t="s">
        <v>866</v>
      </c>
      <c r="B49" s="10"/>
      <c r="C49" s="10"/>
      <c r="D49" t="s">
        <v>530</v>
      </c>
      <c r="E49" s="22" t="s">
        <v>2230</v>
      </c>
      <c r="F49" s="22" t="s">
        <v>2071</v>
      </c>
      <c r="G49" s="21" t="s">
        <v>866</v>
      </c>
    </row>
    <row r="50" spans="1:7">
      <c r="A50" s="1" t="s">
        <v>1893</v>
      </c>
      <c r="B50" s="10"/>
      <c r="C50" s="10"/>
      <c r="D50" t="s">
        <v>1146</v>
      </c>
    </row>
    <row r="51" spans="1:7">
      <c r="A51" s="1" t="s">
        <v>1894</v>
      </c>
      <c r="B51" s="10"/>
      <c r="C51" s="10"/>
      <c r="D51" t="s">
        <v>1147</v>
      </c>
    </row>
    <row r="52" spans="1:7">
      <c r="A52" s="1" t="s">
        <v>1895</v>
      </c>
      <c r="B52" s="10"/>
      <c r="C52" s="10"/>
      <c r="D52" t="s">
        <v>1148</v>
      </c>
    </row>
    <row r="53" spans="1:7">
      <c r="A53" s="1" t="s">
        <v>1896</v>
      </c>
      <c r="B53" s="10"/>
      <c r="C53" s="10"/>
      <c r="D53" t="s">
        <v>1149</v>
      </c>
    </row>
    <row r="54" spans="1:7" ht="18">
      <c r="A54" s="1"/>
      <c r="B54" s="10" t="s">
        <v>735</v>
      </c>
      <c r="C54" s="10"/>
      <c r="D54" t="s">
        <v>1333</v>
      </c>
      <c r="E54" s="22" t="s">
        <v>1942</v>
      </c>
      <c r="F54" s="22" t="s">
        <v>1943</v>
      </c>
      <c r="G54" s="21" t="s">
        <v>735</v>
      </c>
    </row>
    <row r="55" spans="1:7" ht="18">
      <c r="A55" s="1" t="s">
        <v>880</v>
      </c>
      <c r="B55" s="10"/>
      <c r="C55" s="10"/>
      <c r="D55" t="s">
        <v>880</v>
      </c>
      <c r="E55" s="22" t="s">
        <v>1998</v>
      </c>
      <c r="F55" s="22" t="s">
        <v>1999</v>
      </c>
      <c r="G55" s="21" t="s">
        <v>880</v>
      </c>
    </row>
    <row r="56" spans="1:7" ht="18">
      <c r="A56" s="1" t="s">
        <v>1391</v>
      </c>
      <c r="B56" s="10" t="s">
        <v>888</v>
      </c>
      <c r="C56" s="10"/>
      <c r="D56" t="s">
        <v>1391</v>
      </c>
      <c r="E56" s="22" t="s">
        <v>2201</v>
      </c>
      <c r="F56" s="22" t="s">
        <v>2145</v>
      </c>
      <c r="G56" s="21" t="s">
        <v>1391</v>
      </c>
    </row>
    <row r="57" spans="1:7" ht="18">
      <c r="A57" s="1" t="s">
        <v>789</v>
      </c>
      <c r="B57" s="10"/>
      <c r="C57" s="10"/>
      <c r="D57" t="s">
        <v>1309</v>
      </c>
      <c r="E57" s="22" t="s">
        <v>2220</v>
      </c>
      <c r="F57" s="22" t="s">
        <v>2000</v>
      </c>
      <c r="G57" s="21" t="s">
        <v>789</v>
      </c>
    </row>
    <row r="58" spans="1:7" ht="18">
      <c r="A58" s="1" t="s">
        <v>649</v>
      </c>
      <c r="B58" s="10"/>
      <c r="C58" s="10"/>
      <c r="D58" t="s">
        <v>649</v>
      </c>
      <c r="E58" s="22" t="s">
        <v>2012</v>
      </c>
      <c r="F58" s="22" t="s">
        <v>2013</v>
      </c>
      <c r="G58" s="21" t="s">
        <v>649</v>
      </c>
    </row>
    <row r="59" spans="1:7" ht="18">
      <c r="A59" s="1" t="s">
        <v>1403</v>
      </c>
      <c r="B59" s="10"/>
      <c r="C59" s="10"/>
      <c r="D59" t="s">
        <v>1403</v>
      </c>
      <c r="E59" s="22" t="s">
        <v>2158</v>
      </c>
      <c r="F59" s="22" t="s">
        <v>2202</v>
      </c>
      <c r="G59" s="21" t="s">
        <v>1403</v>
      </c>
    </row>
    <row r="60" spans="1:7" ht="18">
      <c r="A60" s="1" t="s">
        <v>1871</v>
      </c>
      <c r="B60" s="10"/>
      <c r="C60" s="10"/>
      <c r="D60" t="s">
        <v>1310</v>
      </c>
      <c r="E60" s="22" t="s">
        <v>1972</v>
      </c>
      <c r="F60" s="22" t="s">
        <v>1973</v>
      </c>
      <c r="G60" s="21" t="s">
        <v>930</v>
      </c>
    </row>
    <row r="61" spans="1:7" ht="18">
      <c r="A61" s="1" t="s">
        <v>6</v>
      </c>
      <c r="B61" s="10" t="s">
        <v>6</v>
      </c>
      <c r="C61" s="10"/>
      <c r="D61" t="s">
        <v>1304</v>
      </c>
      <c r="E61" s="22" t="s">
        <v>1949</v>
      </c>
      <c r="F61" s="22" t="s">
        <v>1950</v>
      </c>
      <c r="G61" s="21" t="s">
        <v>6</v>
      </c>
    </row>
    <row r="62" spans="1:7" ht="18">
      <c r="A62" s="1" t="s">
        <v>1498</v>
      </c>
      <c r="B62" s="10" t="s">
        <v>928</v>
      </c>
      <c r="C62" s="10"/>
      <c r="D62" t="s">
        <v>1343</v>
      </c>
      <c r="E62" s="22" t="s">
        <v>1959</v>
      </c>
      <c r="F62" s="22" t="s">
        <v>1960</v>
      </c>
      <c r="G62" s="21" t="s">
        <v>1498</v>
      </c>
    </row>
    <row r="63" spans="1:7" ht="18">
      <c r="A63" s="1" t="s">
        <v>919</v>
      </c>
      <c r="B63" s="10" t="s">
        <v>919</v>
      </c>
      <c r="C63" s="10"/>
      <c r="D63" t="s">
        <v>919</v>
      </c>
      <c r="E63" s="22" t="s">
        <v>2150</v>
      </c>
      <c r="F63" s="22" t="s">
        <v>2151</v>
      </c>
      <c r="G63" s="21" t="s">
        <v>919</v>
      </c>
    </row>
    <row r="64" spans="1:7" ht="18">
      <c r="A64" s="1" t="s">
        <v>1882</v>
      </c>
      <c r="B64" s="10" t="s">
        <v>1881</v>
      </c>
      <c r="C64" s="10"/>
      <c r="D64" t="s">
        <v>1312</v>
      </c>
      <c r="E64" s="22" t="s">
        <v>2198</v>
      </c>
      <c r="F64" s="22" t="s">
        <v>2115</v>
      </c>
      <c r="G64" s="21" t="s">
        <v>1855</v>
      </c>
    </row>
    <row r="65" spans="1:7" ht="18">
      <c r="A65" s="1" t="s">
        <v>646</v>
      </c>
      <c r="B65" s="10"/>
      <c r="C65" s="10"/>
      <c r="D65" t="s">
        <v>646</v>
      </c>
      <c r="E65" s="22" t="s">
        <v>2065</v>
      </c>
      <c r="F65" s="22" t="s">
        <v>2066</v>
      </c>
      <c r="G65" s="21" t="s">
        <v>646</v>
      </c>
    </row>
    <row r="66" spans="1:7" ht="18">
      <c r="A66" s="1" t="s">
        <v>512</v>
      </c>
      <c r="B66" s="10" t="s">
        <v>512</v>
      </c>
      <c r="C66" s="10"/>
      <c r="D66" t="s">
        <v>512</v>
      </c>
      <c r="E66" s="22" t="s">
        <v>1921</v>
      </c>
      <c r="F66" s="22" t="s">
        <v>1922</v>
      </c>
      <c r="G66" s="21" t="s">
        <v>512</v>
      </c>
    </row>
    <row r="67" spans="1:7" ht="18">
      <c r="A67" s="1"/>
      <c r="B67" s="10" t="s">
        <v>732</v>
      </c>
      <c r="C67" s="10"/>
      <c r="D67" t="s">
        <v>1334</v>
      </c>
      <c r="E67" s="22" t="s">
        <v>2196</v>
      </c>
      <c r="F67" s="22" t="s">
        <v>2048</v>
      </c>
      <c r="G67" s="21" t="s">
        <v>732</v>
      </c>
    </row>
    <row r="68" spans="1:7" ht="18">
      <c r="A68" s="1" t="s">
        <v>911</v>
      </c>
      <c r="B68" s="10" t="s">
        <v>911</v>
      </c>
      <c r="C68" s="10"/>
      <c r="D68" t="s">
        <v>911</v>
      </c>
      <c r="E68" s="22" t="s">
        <v>2146</v>
      </c>
      <c r="F68" s="22" t="s">
        <v>2147</v>
      </c>
      <c r="G68" s="21" t="s">
        <v>911</v>
      </c>
    </row>
    <row r="69" spans="1:7" ht="18">
      <c r="A69" s="1" t="s">
        <v>1452</v>
      </c>
      <c r="B69" s="10" t="s">
        <v>897</v>
      </c>
      <c r="C69" s="10"/>
      <c r="D69" t="s">
        <v>1452</v>
      </c>
      <c r="E69" s="22" t="s">
        <v>2221</v>
      </c>
      <c r="F69" s="22" t="s">
        <v>2129</v>
      </c>
      <c r="G69" s="21" t="s">
        <v>1452</v>
      </c>
    </row>
    <row r="70" spans="1:7" ht="18">
      <c r="A70" s="1" t="s">
        <v>1898</v>
      </c>
      <c r="B70" s="10"/>
      <c r="C70" s="10"/>
      <c r="D70" t="s">
        <v>1428</v>
      </c>
      <c r="E70" s="22" t="s">
        <v>2186</v>
      </c>
      <c r="F70" s="22" t="s">
        <v>2160</v>
      </c>
      <c r="G70" s="21" t="s">
        <v>1848</v>
      </c>
    </row>
    <row r="71" spans="1:7" ht="18">
      <c r="A71" s="1" t="s">
        <v>1899</v>
      </c>
      <c r="B71" s="10"/>
      <c r="C71" s="10"/>
      <c r="D71" t="s">
        <v>1429</v>
      </c>
      <c r="E71" s="22" t="s">
        <v>2213</v>
      </c>
      <c r="F71" s="22" t="s">
        <v>2166</v>
      </c>
      <c r="G71" s="21" t="s">
        <v>1845</v>
      </c>
    </row>
    <row r="72" spans="1:7" ht="18">
      <c r="A72" s="1" t="s">
        <v>813</v>
      </c>
      <c r="B72" s="10" t="s">
        <v>813</v>
      </c>
      <c r="C72" s="10"/>
      <c r="D72" t="s">
        <v>1317</v>
      </c>
      <c r="E72" s="22" t="s">
        <v>2118</v>
      </c>
      <c r="F72" s="22" t="s">
        <v>2119</v>
      </c>
      <c r="G72" s="21" t="s">
        <v>813</v>
      </c>
    </row>
    <row r="73" spans="1:7" ht="18">
      <c r="A73" s="1" t="s">
        <v>809</v>
      </c>
      <c r="B73" s="10" t="s">
        <v>809</v>
      </c>
      <c r="C73" s="10"/>
      <c r="D73" t="s">
        <v>809</v>
      </c>
      <c r="E73" s="22" t="s">
        <v>2203</v>
      </c>
      <c r="F73" s="22" t="s">
        <v>2132</v>
      </c>
      <c r="G73" s="21" t="s">
        <v>809</v>
      </c>
    </row>
    <row r="74" spans="1:7" ht="18">
      <c r="A74" s="1" t="s">
        <v>1344</v>
      </c>
      <c r="B74" s="10" t="s">
        <v>867</v>
      </c>
      <c r="C74" s="10"/>
      <c r="D74" t="s">
        <v>1344</v>
      </c>
      <c r="E74" s="22" t="s">
        <v>2214</v>
      </c>
      <c r="F74" s="22" t="s">
        <v>2108</v>
      </c>
      <c r="G74" s="21" t="s">
        <v>1344</v>
      </c>
    </row>
    <row r="75" spans="1:7" ht="18">
      <c r="A75" s="1" t="s">
        <v>1494</v>
      </c>
      <c r="B75" s="10" t="s">
        <v>926</v>
      </c>
      <c r="C75" s="10"/>
      <c r="D75" t="s">
        <v>1345</v>
      </c>
      <c r="E75" s="22" t="s">
        <v>1940</v>
      </c>
      <c r="F75" s="22" t="s">
        <v>1941</v>
      </c>
      <c r="G75" s="21" t="s">
        <v>1494</v>
      </c>
    </row>
    <row r="76" spans="1:7" ht="18">
      <c r="A76" s="1" t="s">
        <v>638</v>
      </c>
      <c r="B76" s="10"/>
      <c r="C76" s="10"/>
      <c r="D76" t="s">
        <v>638</v>
      </c>
      <c r="E76" s="22" t="s">
        <v>2003</v>
      </c>
      <c r="F76" s="22" t="s">
        <v>2004</v>
      </c>
      <c r="G76" s="21" t="s">
        <v>638</v>
      </c>
    </row>
    <row r="77" spans="1:7" ht="18">
      <c r="A77" s="1" t="s">
        <v>869</v>
      </c>
      <c r="B77" s="10"/>
      <c r="C77" s="10"/>
      <c r="D77" t="s">
        <v>1364</v>
      </c>
      <c r="E77" s="22" t="s">
        <v>2141</v>
      </c>
      <c r="F77" s="22" t="s">
        <v>2142</v>
      </c>
      <c r="G77" s="21" t="s">
        <v>869</v>
      </c>
    </row>
    <row r="78" spans="1:7" ht="18">
      <c r="A78" s="1" t="s">
        <v>1493</v>
      </c>
      <c r="B78" s="10" t="s">
        <v>910</v>
      </c>
      <c r="C78" s="10"/>
      <c r="D78" t="s">
        <v>1357</v>
      </c>
      <c r="E78" s="22" t="s">
        <v>1933</v>
      </c>
      <c r="F78" s="22" t="s">
        <v>1934</v>
      </c>
      <c r="G78" s="21" t="s">
        <v>1493</v>
      </c>
    </row>
    <row r="79" spans="1:7" ht="18">
      <c r="A79" s="1" t="s">
        <v>444</v>
      </c>
      <c r="B79" s="10"/>
      <c r="C79" s="10"/>
      <c r="D79" t="s">
        <v>444</v>
      </c>
      <c r="E79" s="22" t="s">
        <v>2018</v>
      </c>
      <c r="F79" s="22" t="s">
        <v>2019</v>
      </c>
      <c r="G79" s="21" t="s">
        <v>444</v>
      </c>
    </row>
    <row r="80" spans="1:7" ht="18">
      <c r="A80" s="1"/>
      <c r="B80" s="10" t="s">
        <v>1471</v>
      </c>
      <c r="C80" s="10"/>
      <c r="D80" t="s">
        <v>1389</v>
      </c>
      <c r="E80" s="22"/>
      <c r="F80" s="22"/>
      <c r="G80" s="21"/>
    </row>
    <row r="81" spans="1:7" ht="18">
      <c r="A81" s="1" t="s">
        <v>786</v>
      </c>
      <c r="B81" s="10"/>
      <c r="C81" s="10"/>
      <c r="D81" t="s">
        <v>786</v>
      </c>
      <c r="E81" s="22" t="s">
        <v>2190</v>
      </c>
      <c r="F81" s="22" t="s">
        <v>2113</v>
      </c>
      <c r="G81" s="21" t="s">
        <v>786</v>
      </c>
    </row>
    <row r="82" spans="1:7" ht="18">
      <c r="A82" s="1" t="s">
        <v>783</v>
      </c>
      <c r="B82" s="10" t="s">
        <v>783</v>
      </c>
      <c r="C82" s="10"/>
      <c r="D82" t="s">
        <v>783</v>
      </c>
      <c r="E82" s="22" t="s">
        <v>1917</v>
      </c>
      <c r="F82" s="22" t="s">
        <v>1918</v>
      </c>
      <c r="G82" s="21" t="s">
        <v>783</v>
      </c>
    </row>
    <row r="83" spans="1:7" ht="18">
      <c r="A83" s="1" t="s">
        <v>765</v>
      </c>
      <c r="B83" s="10" t="s">
        <v>765</v>
      </c>
      <c r="C83" s="10"/>
      <c r="D83" t="s">
        <v>765</v>
      </c>
      <c r="E83" s="22" t="s">
        <v>2197</v>
      </c>
      <c r="F83" s="22" t="s">
        <v>2130</v>
      </c>
      <c r="G83" s="21" t="s">
        <v>765</v>
      </c>
    </row>
    <row r="84" spans="1:7" ht="18">
      <c r="A84" s="1" t="s">
        <v>952</v>
      </c>
      <c r="B84" s="10"/>
      <c r="C84" s="10"/>
      <c r="D84" t="s">
        <v>952</v>
      </c>
      <c r="E84" s="22" t="s">
        <v>2097</v>
      </c>
      <c r="F84" s="22" t="s">
        <v>2098</v>
      </c>
      <c r="G84" s="21" t="s">
        <v>952</v>
      </c>
    </row>
    <row r="85" spans="1:7" ht="18">
      <c r="A85" s="1" t="s">
        <v>1890</v>
      </c>
      <c r="B85" s="10" t="s">
        <v>1874</v>
      </c>
      <c r="C85" s="10"/>
      <c r="D85" t="s">
        <v>1393</v>
      </c>
      <c r="E85" s="22" t="s">
        <v>2152</v>
      </c>
      <c r="F85" s="22" t="s">
        <v>2153</v>
      </c>
      <c r="G85" s="21" t="s">
        <v>1857</v>
      </c>
    </row>
    <row r="86" spans="1:7" ht="18">
      <c r="A86" s="1" t="s">
        <v>607</v>
      </c>
      <c r="B86" s="10"/>
      <c r="C86" s="10"/>
      <c r="D86" t="s">
        <v>1323</v>
      </c>
      <c r="E86" s="22" t="s">
        <v>2133</v>
      </c>
      <c r="F86" s="22" t="s">
        <v>2222</v>
      </c>
      <c r="G86" s="21" t="s">
        <v>607</v>
      </c>
    </row>
    <row r="87" spans="1:7" ht="18">
      <c r="A87" s="1" t="s">
        <v>1346</v>
      </c>
      <c r="B87" s="10" t="s">
        <v>927</v>
      </c>
      <c r="C87" s="10"/>
      <c r="D87" t="s">
        <v>1346</v>
      </c>
      <c r="E87" s="22" t="s">
        <v>1961</v>
      </c>
      <c r="F87" s="22" t="s">
        <v>1962</v>
      </c>
      <c r="G87" s="21" t="s">
        <v>1346</v>
      </c>
    </row>
    <row r="88" spans="1:7" ht="18">
      <c r="A88" s="1" t="s">
        <v>1501</v>
      </c>
      <c r="B88" s="10" t="s">
        <v>893</v>
      </c>
      <c r="C88" s="10"/>
      <c r="D88" t="s">
        <v>1434</v>
      </c>
      <c r="E88" s="22" t="s">
        <v>2204</v>
      </c>
      <c r="F88" s="22" t="s">
        <v>2009</v>
      </c>
      <c r="G88" s="21" t="s">
        <v>1501</v>
      </c>
    </row>
    <row r="89" spans="1:7" ht="18">
      <c r="A89" s="1" t="s">
        <v>1347</v>
      </c>
      <c r="B89" s="10" t="s">
        <v>933</v>
      </c>
      <c r="C89" s="10"/>
      <c r="D89" t="s">
        <v>1347</v>
      </c>
      <c r="E89" s="22" t="s">
        <v>1994</v>
      </c>
      <c r="F89" s="22" t="s">
        <v>1995</v>
      </c>
      <c r="G89" s="21" t="s">
        <v>1347</v>
      </c>
    </row>
    <row r="90" spans="1:7" ht="18">
      <c r="A90" s="1" t="s">
        <v>680</v>
      </c>
      <c r="B90" s="10"/>
      <c r="C90" s="10"/>
      <c r="D90" t="s">
        <v>680</v>
      </c>
      <c r="E90" s="22" t="s">
        <v>2205</v>
      </c>
      <c r="F90" s="22" t="s">
        <v>2123</v>
      </c>
      <c r="G90" s="21" t="s">
        <v>680</v>
      </c>
    </row>
    <row r="91" spans="1:7" ht="18">
      <c r="A91" s="1" t="s">
        <v>1318</v>
      </c>
      <c r="B91" s="10" t="s">
        <v>903</v>
      </c>
      <c r="C91" s="10"/>
      <c r="D91" t="s">
        <v>1318</v>
      </c>
      <c r="E91" s="22" t="s">
        <v>1919</v>
      </c>
      <c r="F91" s="22" t="s">
        <v>1920</v>
      </c>
      <c r="G91" s="21" t="s">
        <v>1318</v>
      </c>
    </row>
    <row r="92" spans="1:7" ht="18">
      <c r="A92" s="1" t="s">
        <v>1888</v>
      </c>
      <c r="B92" s="10" t="s">
        <v>1870</v>
      </c>
      <c r="C92" s="10"/>
      <c r="D92" t="s">
        <v>1313</v>
      </c>
      <c r="E92" s="22" t="s">
        <v>1908</v>
      </c>
      <c r="F92" s="22" t="s">
        <v>1909</v>
      </c>
      <c r="G92" s="21" t="s">
        <v>925</v>
      </c>
    </row>
    <row r="93" spans="1:7" ht="18">
      <c r="A93" s="1" t="s">
        <v>2231</v>
      </c>
      <c r="B93" s="10"/>
      <c r="C93" s="10"/>
      <c r="D93" t="s">
        <v>1440</v>
      </c>
      <c r="E93" s="22" t="s">
        <v>2179</v>
      </c>
      <c r="F93" s="22" t="s">
        <v>2165</v>
      </c>
      <c r="G93" s="21" t="s">
        <v>1440</v>
      </c>
    </row>
    <row r="94" spans="1:7">
      <c r="A94" s="1"/>
      <c r="B94" s="10" t="s">
        <v>896</v>
      </c>
      <c r="C94" s="10"/>
      <c r="D94" t="s">
        <v>1435</v>
      </c>
    </row>
    <row r="95" spans="1:7">
      <c r="A95" s="1" t="s">
        <v>494</v>
      </c>
      <c r="B95" s="10" t="s">
        <v>1868</v>
      </c>
      <c r="C95" s="10"/>
      <c r="D95" t="s">
        <v>1330</v>
      </c>
    </row>
    <row r="96" spans="1:7" ht="18">
      <c r="A96" s="1" t="s">
        <v>739</v>
      </c>
      <c r="B96" s="10" t="s">
        <v>739</v>
      </c>
      <c r="C96" s="10"/>
      <c r="D96" t="s">
        <v>1335</v>
      </c>
      <c r="E96" s="22" t="s">
        <v>1980</v>
      </c>
      <c r="F96" s="22" t="s">
        <v>1981</v>
      </c>
      <c r="G96" s="21" t="s">
        <v>739</v>
      </c>
    </row>
    <row r="97" spans="1:7" ht="18">
      <c r="A97" s="1" t="s">
        <v>1900</v>
      </c>
      <c r="B97" s="10"/>
      <c r="C97" s="10"/>
      <c r="D97" t="s">
        <v>1394</v>
      </c>
      <c r="E97" s="22" t="s">
        <v>2185</v>
      </c>
      <c r="F97" s="22" t="s">
        <v>2177</v>
      </c>
      <c r="G97" s="21" t="s">
        <v>1509</v>
      </c>
    </row>
    <row r="98" spans="1:7" ht="18">
      <c r="A98" s="1" t="s">
        <v>1348</v>
      </c>
      <c r="B98" s="10" t="s">
        <v>921</v>
      </c>
      <c r="C98" s="10"/>
      <c r="D98" t="s">
        <v>1348</v>
      </c>
      <c r="E98" s="22" t="s">
        <v>2125</v>
      </c>
      <c r="F98" s="22" t="s">
        <v>2126</v>
      </c>
      <c r="G98" s="21" t="s">
        <v>1348</v>
      </c>
    </row>
    <row r="99" spans="1:7" ht="18">
      <c r="A99" s="1" t="s">
        <v>1490</v>
      </c>
      <c r="B99" s="10" t="s">
        <v>898</v>
      </c>
      <c r="C99" s="10"/>
      <c r="D99" t="s">
        <v>1358</v>
      </c>
      <c r="E99" s="22" t="s">
        <v>2223</v>
      </c>
      <c r="F99" s="22" t="s">
        <v>1905</v>
      </c>
      <c r="G99" s="21" t="s">
        <v>1490</v>
      </c>
    </row>
    <row r="100" spans="1:7" ht="18">
      <c r="A100" s="1" t="s">
        <v>1503</v>
      </c>
      <c r="B100" s="10" t="s">
        <v>936</v>
      </c>
      <c r="C100" s="10"/>
      <c r="D100" t="s">
        <v>1349</v>
      </c>
      <c r="E100" s="22" t="s">
        <v>2036</v>
      </c>
      <c r="F100" s="22" t="s">
        <v>2037</v>
      </c>
      <c r="G100" s="21" t="s">
        <v>1503</v>
      </c>
    </row>
    <row r="101" spans="1:7" ht="18">
      <c r="A101" s="1" t="s">
        <v>1350</v>
      </c>
      <c r="B101" s="10" t="s">
        <v>937</v>
      </c>
      <c r="C101" s="10"/>
      <c r="D101" t="s">
        <v>1350</v>
      </c>
      <c r="E101" s="22" t="s">
        <v>1992</v>
      </c>
      <c r="F101" s="22" t="s">
        <v>1993</v>
      </c>
      <c r="G101" s="21" t="s">
        <v>1350</v>
      </c>
    </row>
    <row r="102" spans="1:7" ht="18">
      <c r="A102" s="1" t="s">
        <v>453</v>
      </c>
      <c r="B102" s="10"/>
      <c r="C102" s="10"/>
      <c r="D102" t="s">
        <v>453</v>
      </c>
      <c r="E102" s="22" t="s">
        <v>2016</v>
      </c>
      <c r="F102" s="22" t="s">
        <v>2017</v>
      </c>
      <c r="G102" s="21" t="s">
        <v>453</v>
      </c>
    </row>
    <row r="103" spans="1:7">
      <c r="A103" s="1" t="s">
        <v>1426</v>
      </c>
      <c r="B103" s="10"/>
      <c r="C103" s="10"/>
      <c r="D103" t="s">
        <v>1426</v>
      </c>
    </row>
    <row r="104" spans="1:7" ht="18">
      <c r="A104" s="1" t="s">
        <v>1856</v>
      </c>
      <c r="B104" s="10" t="s">
        <v>917</v>
      </c>
      <c r="C104" s="10"/>
      <c r="D104" t="s">
        <v>1430</v>
      </c>
      <c r="E104" s="22" t="s">
        <v>2148</v>
      </c>
      <c r="F104" s="22" t="s">
        <v>2149</v>
      </c>
      <c r="G104" s="21" t="s">
        <v>1856</v>
      </c>
    </row>
    <row r="105" spans="1:7" ht="18">
      <c r="A105" s="1" t="s">
        <v>432</v>
      </c>
      <c r="B105" s="10"/>
      <c r="C105" s="10"/>
      <c r="D105" t="s">
        <v>432</v>
      </c>
      <c r="E105" s="22" t="s">
        <v>2034</v>
      </c>
      <c r="F105" s="22" t="s">
        <v>2035</v>
      </c>
      <c r="G105" s="21" t="s">
        <v>432</v>
      </c>
    </row>
    <row r="106" spans="1:7" ht="18">
      <c r="A106" s="1" t="s">
        <v>1506</v>
      </c>
      <c r="B106" s="10" t="s">
        <v>818</v>
      </c>
      <c r="C106" s="10"/>
      <c r="D106" t="s">
        <v>1359</v>
      </c>
      <c r="E106" s="22" t="s">
        <v>2109</v>
      </c>
      <c r="F106" s="22" t="s">
        <v>2110</v>
      </c>
      <c r="G106" s="21" t="s">
        <v>1506</v>
      </c>
    </row>
    <row r="107" spans="1:7" ht="18">
      <c r="A107" s="1" t="s">
        <v>1360</v>
      </c>
      <c r="B107" s="10" t="s">
        <v>918</v>
      </c>
      <c r="C107" s="10"/>
      <c r="D107" t="s">
        <v>1360</v>
      </c>
      <c r="E107" s="22" t="s">
        <v>1978</v>
      </c>
      <c r="F107" s="22" t="s">
        <v>1979</v>
      </c>
      <c r="G107" s="21" t="s">
        <v>1360</v>
      </c>
    </row>
    <row r="108" spans="1:7" ht="18">
      <c r="A108" s="1" t="s">
        <v>1526</v>
      </c>
      <c r="B108" s="10" t="s">
        <v>491</v>
      </c>
      <c r="C108" s="10"/>
      <c r="D108" t="s">
        <v>491</v>
      </c>
      <c r="E108" s="22" t="s">
        <v>2215</v>
      </c>
      <c r="F108" s="22" t="s">
        <v>2088</v>
      </c>
      <c r="G108" s="21" t="s">
        <v>1526</v>
      </c>
    </row>
    <row r="109" spans="1:7" ht="18">
      <c r="A109" s="1" t="s">
        <v>946</v>
      </c>
      <c r="B109" s="10"/>
      <c r="C109" s="10"/>
      <c r="D109" t="s">
        <v>1331</v>
      </c>
      <c r="E109" s="22" t="s">
        <v>2078</v>
      </c>
      <c r="F109" s="22" t="s">
        <v>2079</v>
      </c>
      <c r="G109" s="21" t="s">
        <v>946</v>
      </c>
    </row>
    <row r="110" spans="1:7" ht="18">
      <c r="A110" s="1" t="s">
        <v>521</v>
      </c>
      <c r="B110" s="10" t="s">
        <v>521</v>
      </c>
      <c r="C110" s="10"/>
      <c r="D110" t="s">
        <v>521</v>
      </c>
      <c r="E110" s="22" t="s">
        <v>1936</v>
      </c>
      <c r="F110" s="22" t="s">
        <v>1937</v>
      </c>
      <c r="G110" s="21" t="s">
        <v>521</v>
      </c>
    </row>
    <row r="111" spans="1:7" ht="18">
      <c r="A111" s="1" t="s">
        <v>768</v>
      </c>
      <c r="B111" s="10" t="s">
        <v>768</v>
      </c>
      <c r="C111" s="10"/>
      <c r="D111" t="s">
        <v>1319</v>
      </c>
      <c r="E111" s="22" t="s">
        <v>2192</v>
      </c>
      <c r="F111" s="22" t="s">
        <v>2135</v>
      </c>
      <c r="G111" s="21" t="s">
        <v>768</v>
      </c>
    </row>
    <row r="112" spans="1:7" ht="18">
      <c r="A112" s="1" t="s">
        <v>723</v>
      </c>
      <c r="B112" s="10" t="s">
        <v>956</v>
      </c>
      <c r="C112" s="10"/>
      <c r="D112" t="s">
        <v>1324</v>
      </c>
      <c r="E112" s="22" t="s">
        <v>1984</v>
      </c>
      <c r="F112" s="22" t="s">
        <v>1985</v>
      </c>
      <c r="G112" s="21" t="s">
        <v>723</v>
      </c>
    </row>
    <row r="113" spans="1:7" ht="18">
      <c r="A113" s="1" t="s">
        <v>922</v>
      </c>
      <c r="B113" s="10" t="s">
        <v>922</v>
      </c>
      <c r="C113" s="10"/>
      <c r="D113" t="s">
        <v>1303</v>
      </c>
      <c r="E113" s="22" t="s">
        <v>1910</v>
      </c>
      <c r="F113" s="22" t="s">
        <v>1911</v>
      </c>
      <c r="G113" s="21" t="s">
        <v>922</v>
      </c>
    </row>
    <row r="114" spans="1:7" ht="18">
      <c r="A114" s="1" t="s">
        <v>471</v>
      </c>
      <c r="B114" s="10"/>
      <c r="C114" s="10"/>
      <c r="D114" t="s">
        <v>471</v>
      </c>
      <c r="E114" s="22" t="s">
        <v>2007</v>
      </c>
      <c r="F114" s="22" t="s">
        <v>2008</v>
      </c>
      <c r="G114" s="21" t="s">
        <v>471</v>
      </c>
    </row>
    <row r="115" spans="1:7">
      <c r="A115" s="1"/>
      <c r="B115" s="10" t="s">
        <v>1066</v>
      </c>
      <c r="C115" s="10"/>
      <c r="D115" t="s">
        <v>1387</v>
      </c>
    </row>
    <row r="116" spans="1:7">
      <c r="A116" s="1"/>
      <c r="B116" s="10" t="s">
        <v>920</v>
      </c>
      <c r="C116" s="10"/>
      <c r="D116" t="s">
        <v>1311</v>
      </c>
    </row>
    <row r="117" spans="1:7" ht="18">
      <c r="A117" s="1" t="s">
        <v>468</v>
      </c>
      <c r="B117" s="10"/>
      <c r="C117" s="10"/>
      <c r="D117" t="s">
        <v>468</v>
      </c>
      <c r="E117" s="22" t="s">
        <v>2051</v>
      </c>
      <c r="F117" s="22" t="s">
        <v>2052</v>
      </c>
      <c r="G117" s="21" t="s">
        <v>468</v>
      </c>
    </row>
    <row r="118" spans="1:7" ht="18">
      <c r="A118" s="1" t="s">
        <v>577</v>
      </c>
      <c r="B118" s="10"/>
      <c r="C118" s="10"/>
      <c r="D118" t="s">
        <v>577</v>
      </c>
      <c r="E118" s="22" t="s">
        <v>2055</v>
      </c>
      <c r="F118" s="22" t="s">
        <v>2056</v>
      </c>
      <c r="G118" s="21" t="s">
        <v>577</v>
      </c>
    </row>
    <row r="119" spans="1:7">
      <c r="A119" s="1" t="s">
        <v>1897</v>
      </c>
      <c r="B119" s="10"/>
      <c r="C119" s="10"/>
      <c r="D119" t="s">
        <v>1397</v>
      </c>
    </row>
    <row r="120" spans="1:7" ht="18">
      <c r="A120" s="1" t="s">
        <v>951</v>
      </c>
      <c r="B120" s="10"/>
      <c r="C120" s="10"/>
      <c r="D120" t="s">
        <v>1373</v>
      </c>
      <c r="E120" s="22" t="s">
        <v>2101</v>
      </c>
      <c r="F120" s="22" t="s">
        <v>2102</v>
      </c>
      <c r="G120" s="21" t="s">
        <v>951</v>
      </c>
    </row>
    <row r="121" spans="1:7" ht="18">
      <c r="A121" s="1" t="s">
        <v>945</v>
      </c>
      <c r="B121" s="10"/>
      <c r="C121" s="10"/>
      <c r="D121" t="s">
        <v>1448</v>
      </c>
      <c r="E121" s="22" t="s">
        <v>2076</v>
      </c>
      <c r="F121" s="22" t="s">
        <v>2077</v>
      </c>
      <c r="G121" s="21" t="s">
        <v>945</v>
      </c>
    </row>
    <row r="122" spans="1:7" ht="18">
      <c r="A122" s="1" t="s">
        <v>613</v>
      </c>
      <c r="B122" s="10"/>
      <c r="C122" s="10"/>
      <c r="D122" t="s">
        <v>613</v>
      </c>
      <c r="E122" s="22" t="s">
        <v>2067</v>
      </c>
      <c r="F122" s="22" t="s">
        <v>2068</v>
      </c>
      <c r="G122" s="21" t="s">
        <v>613</v>
      </c>
    </row>
    <row r="123" spans="1:7" ht="18">
      <c r="A123" s="1" t="s">
        <v>665</v>
      </c>
      <c r="B123" s="10"/>
      <c r="C123" s="10"/>
      <c r="D123" t="s">
        <v>665</v>
      </c>
      <c r="E123" s="22" t="s">
        <v>2061</v>
      </c>
      <c r="F123" s="22" t="s">
        <v>2062</v>
      </c>
      <c r="G123" s="21" t="s">
        <v>665</v>
      </c>
    </row>
    <row r="124" spans="1:7" ht="18">
      <c r="A124" s="1" t="s">
        <v>1508</v>
      </c>
      <c r="B124" s="10" t="s">
        <v>1466</v>
      </c>
      <c r="C124" s="10"/>
      <c r="D124" t="s">
        <v>1392</v>
      </c>
      <c r="E124" s="22" t="s">
        <v>2143</v>
      </c>
      <c r="F124" s="22" t="s">
        <v>2193</v>
      </c>
      <c r="G124" s="21" t="s">
        <v>1508</v>
      </c>
    </row>
    <row r="125" spans="1:7" ht="18">
      <c r="A125" s="1" t="s">
        <v>595</v>
      </c>
      <c r="B125" s="10"/>
      <c r="C125" s="10"/>
      <c r="D125" t="s">
        <v>595</v>
      </c>
      <c r="E125" s="22" t="s">
        <v>2082</v>
      </c>
      <c r="F125" s="22" t="s">
        <v>2083</v>
      </c>
      <c r="G125" s="21" t="s">
        <v>595</v>
      </c>
    </row>
    <row r="126" spans="1:7" ht="18">
      <c r="A126" s="1" t="s">
        <v>1496</v>
      </c>
      <c r="B126" s="10" t="s">
        <v>914</v>
      </c>
      <c r="C126" s="10"/>
      <c r="D126" t="s">
        <v>1314</v>
      </c>
      <c r="E126" s="22" t="s">
        <v>1955</v>
      </c>
      <c r="F126" s="22" t="s">
        <v>1956</v>
      </c>
      <c r="G126" s="21" t="s">
        <v>1496</v>
      </c>
    </row>
    <row r="127" spans="1:7">
      <c r="A127" s="1"/>
      <c r="B127" s="10"/>
      <c r="C127" s="10"/>
      <c r="D127" t="s">
        <v>1407</v>
      </c>
    </row>
    <row r="128" spans="1:7" ht="18">
      <c r="A128" s="1" t="s">
        <v>480</v>
      </c>
      <c r="C128" s="14"/>
      <c r="D128" t="s">
        <v>480</v>
      </c>
      <c r="E128" s="22" t="s">
        <v>2059</v>
      </c>
      <c r="F128" s="22" t="s">
        <v>2060</v>
      </c>
      <c r="G128" s="21" t="s">
        <v>480</v>
      </c>
    </row>
    <row r="129" spans="1:7" ht="18">
      <c r="A129" s="1" t="s">
        <v>435</v>
      </c>
      <c r="B129" s="10"/>
      <c r="C129" s="10"/>
      <c r="D129" t="s">
        <v>435</v>
      </c>
      <c r="E129" s="22" t="s">
        <v>2010</v>
      </c>
      <c r="F129" s="22" t="s">
        <v>2011</v>
      </c>
      <c r="G129" s="21" t="s">
        <v>435</v>
      </c>
    </row>
    <row r="130" spans="1:7" ht="18">
      <c r="A130" s="1" t="s">
        <v>762</v>
      </c>
      <c r="B130" s="10" t="s">
        <v>762</v>
      </c>
      <c r="C130" s="10"/>
      <c r="D130" t="s">
        <v>1451</v>
      </c>
      <c r="E130" s="22" t="s">
        <v>2127</v>
      </c>
      <c r="F130" s="22" t="s">
        <v>2128</v>
      </c>
      <c r="G130" s="21" t="s">
        <v>762</v>
      </c>
    </row>
    <row r="131" spans="1:7" ht="18">
      <c r="A131" s="1" t="s">
        <v>1525</v>
      </c>
      <c r="B131" s="10" t="s">
        <v>1524</v>
      </c>
      <c r="C131" s="10"/>
      <c r="D131" t="s">
        <v>1367</v>
      </c>
      <c r="E131" s="22" t="s">
        <v>1951</v>
      </c>
      <c r="F131" s="22" t="s">
        <v>1952</v>
      </c>
      <c r="G131" s="21" t="s">
        <v>1525</v>
      </c>
    </row>
    <row r="132" spans="1:7" ht="18">
      <c r="A132" s="1"/>
      <c r="B132" s="10"/>
      <c r="C132" s="10"/>
      <c r="D132" t="s">
        <v>1455</v>
      </c>
      <c r="E132" s="22"/>
      <c r="F132" s="22"/>
      <c r="G132" s="21"/>
    </row>
    <row r="133" spans="1:7" ht="18">
      <c r="A133" s="1" t="s">
        <v>660</v>
      </c>
      <c r="B133" s="10"/>
      <c r="C133" s="10"/>
      <c r="D133" t="s">
        <v>660</v>
      </c>
      <c r="E133" s="22" t="s">
        <v>2026</v>
      </c>
      <c r="F133" s="22" t="s">
        <v>2027</v>
      </c>
      <c r="G133" s="21" t="s">
        <v>660</v>
      </c>
    </row>
    <row r="134" spans="1:7" ht="18">
      <c r="A134" s="1" t="s">
        <v>1351</v>
      </c>
      <c r="B134" s="10" t="s">
        <v>943</v>
      </c>
      <c r="C134" s="10"/>
      <c r="D134" t="s">
        <v>1351</v>
      </c>
      <c r="E134" s="22" t="s">
        <v>2044</v>
      </c>
      <c r="F134" s="22" t="s">
        <v>2045</v>
      </c>
      <c r="G134" s="21" t="s">
        <v>1351</v>
      </c>
    </row>
    <row r="135" spans="1:7" ht="18">
      <c r="A135" s="1" t="s">
        <v>572</v>
      </c>
      <c r="B135" s="10"/>
      <c r="C135" s="10"/>
      <c r="D135" t="s">
        <v>572</v>
      </c>
      <c r="E135" s="22" t="s">
        <v>2049</v>
      </c>
      <c r="F135" s="22" t="s">
        <v>2050</v>
      </c>
      <c r="G135" s="21" t="s">
        <v>572</v>
      </c>
    </row>
    <row r="136" spans="1:7" ht="18">
      <c r="A136" s="1" t="s">
        <v>796</v>
      </c>
      <c r="B136" s="10" t="s">
        <v>796</v>
      </c>
      <c r="C136" s="10"/>
      <c r="D136" t="s">
        <v>796</v>
      </c>
      <c r="E136" s="22" t="s">
        <v>2188</v>
      </c>
      <c r="F136" s="22" t="s">
        <v>2134</v>
      </c>
      <c r="G136" s="21" t="s">
        <v>796</v>
      </c>
    </row>
    <row r="137" spans="1:7">
      <c r="A137" s="1" t="s">
        <v>1419</v>
      </c>
      <c r="B137" s="10"/>
      <c r="C137" s="10"/>
      <c r="D137" t="s">
        <v>1419</v>
      </c>
    </row>
    <row r="138" spans="1:7" ht="18">
      <c r="A138" s="1" t="s">
        <v>618</v>
      </c>
      <c r="B138" s="10"/>
      <c r="C138" s="10"/>
      <c r="D138" t="s">
        <v>618</v>
      </c>
      <c r="E138" s="22" t="s">
        <v>2086</v>
      </c>
      <c r="F138" s="22" t="s">
        <v>2087</v>
      </c>
      <c r="G138" s="21" t="s">
        <v>618</v>
      </c>
    </row>
    <row r="139" spans="1:7" ht="18">
      <c r="A139" s="1" t="s">
        <v>947</v>
      </c>
      <c r="B139" s="10"/>
      <c r="C139" s="10"/>
      <c r="D139" t="s">
        <v>1325</v>
      </c>
      <c r="E139" s="22" t="s">
        <v>2072</v>
      </c>
      <c r="F139" s="22" t="s">
        <v>2073</v>
      </c>
      <c r="G139" s="21" t="s">
        <v>947</v>
      </c>
    </row>
    <row r="140" spans="1:7" ht="18">
      <c r="A140" s="1" t="s">
        <v>1884</v>
      </c>
      <c r="B140" s="10" t="s">
        <v>1883</v>
      </c>
      <c r="C140" s="10"/>
      <c r="D140" t="s">
        <v>1326</v>
      </c>
      <c r="E140" s="22" t="s">
        <v>1957</v>
      </c>
      <c r="F140" s="22" t="s">
        <v>1958</v>
      </c>
      <c r="G140" s="21" t="s">
        <v>1497</v>
      </c>
    </row>
    <row r="141" spans="1:7">
      <c r="A141" s="1"/>
      <c r="B141" s="10" t="s">
        <v>1867</v>
      </c>
      <c r="C141" s="10"/>
      <c r="D141" t="s">
        <v>1867</v>
      </c>
    </row>
    <row r="142" spans="1:7" ht="18">
      <c r="A142" s="1" t="s">
        <v>899</v>
      </c>
      <c r="B142" s="10" t="s">
        <v>899</v>
      </c>
      <c r="C142" s="10"/>
      <c r="D142" t="s">
        <v>899</v>
      </c>
      <c r="E142" s="22" t="s">
        <v>1903</v>
      </c>
      <c r="F142" s="22" t="s">
        <v>1904</v>
      </c>
      <c r="G142" s="21" t="s">
        <v>899</v>
      </c>
    </row>
    <row r="143" spans="1:7" ht="18">
      <c r="A143" s="1" t="s">
        <v>515</v>
      </c>
      <c r="B143" s="10" t="s">
        <v>515</v>
      </c>
      <c r="C143" s="10"/>
      <c r="D143" t="s">
        <v>515</v>
      </c>
      <c r="E143" s="22" t="s">
        <v>1912</v>
      </c>
      <c r="F143" s="22" t="s">
        <v>1913</v>
      </c>
      <c r="G143" s="21" t="s">
        <v>515</v>
      </c>
    </row>
    <row r="144" spans="1:7" ht="18">
      <c r="A144" s="1" t="s">
        <v>836</v>
      </c>
      <c r="B144" s="10" t="s">
        <v>836</v>
      </c>
      <c r="C144" s="10"/>
      <c r="D144" t="s">
        <v>836</v>
      </c>
      <c r="E144" s="22" t="s">
        <v>1963</v>
      </c>
      <c r="F144" s="22" t="s">
        <v>1964</v>
      </c>
      <c r="G144" s="21" t="s">
        <v>836</v>
      </c>
    </row>
    <row r="145" spans="1:10" ht="18">
      <c r="A145" s="1" t="s">
        <v>1320</v>
      </c>
      <c r="B145" s="10" t="s">
        <v>872</v>
      </c>
      <c r="C145" s="10"/>
      <c r="D145" t="s">
        <v>1305</v>
      </c>
      <c r="E145" s="22" t="s">
        <v>2211</v>
      </c>
      <c r="F145" s="22" t="s">
        <v>2116</v>
      </c>
      <c r="G145" s="21" t="s">
        <v>1320</v>
      </c>
    </row>
    <row r="146" spans="1:10" ht="18">
      <c r="A146" s="1" t="s">
        <v>860</v>
      </c>
      <c r="B146" s="10"/>
      <c r="C146" s="10"/>
      <c r="D146" t="s">
        <v>860</v>
      </c>
      <c r="E146" s="22" t="s">
        <v>2207</v>
      </c>
      <c r="F146" s="22" t="s">
        <v>2216</v>
      </c>
      <c r="G146" s="21" t="s">
        <v>860</v>
      </c>
    </row>
    <row r="147" spans="1:10" ht="18">
      <c r="A147" s="1" t="s">
        <v>477</v>
      </c>
      <c r="B147" s="10"/>
      <c r="C147" s="10"/>
      <c r="D147" t="s">
        <v>477</v>
      </c>
      <c r="E147" s="22" t="s">
        <v>2040</v>
      </c>
      <c r="F147" s="22" t="s">
        <v>2041</v>
      </c>
      <c r="G147" s="21" t="s">
        <v>477</v>
      </c>
    </row>
    <row r="148" spans="1:10" ht="18">
      <c r="A148" s="1" t="s">
        <v>948</v>
      </c>
      <c r="B148" s="10"/>
      <c r="C148" s="10"/>
      <c r="D148" t="s">
        <v>1327</v>
      </c>
      <c r="E148" s="22" t="s">
        <v>2069</v>
      </c>
      <c r="F148" s="22" t="s">
        <v>2070</v>
      </c>
      <c r="G148" s="21" t="s">
        <v>948</v>
      </c>
    </row>
    <row r="149" spans="1:10" ht="18">
      <c r="A149" s="1" t="s">
        <v>1366</v>
      </c>
      <c r="B149" s="10" t="s">
        <v>887</v>
      </c>
      <c r="C149" s="10"/>
      <c r="D149" t="s">
        <v>1366</v>
      </c>
      <c r="E149" s="22" t="s">
        <v>2217</v>
      </c>
      <c r="F149" s="22" t="s">
        <v>2144</v>
      </c>
      <c r="G149" s="21" t="s">
        <v>1366</v>
      </c>
    </row>
    <row r="150" spans="1:10" ht="18">
      <c r="A150" s="1" t="s">
        <v>1891</v>
      </c>
      <c r="B150" s="10" t="s">
        <v>1470</v>
      </c>
      <c r="C150" s="10"/>
      <c r="D150" t="s">
        <v>1308</v>
      </c>
      <c r="E150" s="22" t="s">
        <v>2038</v>
      </c>
      <c r="F150" s="22" t="s">
        <v>2039</v>
      </c>
      <c r="G150" s="21" t="s">
        <v>1504</v>
      </c>
    </row>
    <row r="151" spans="1:10" ht="18">
      <c r="A151" s="1" t="s">
        <v>563</v>
      </c>
      <c r="B151" s="10"/>
      <c r="C151" s="10"/>
      <c r="D151" t="s">
        <v>563</v>
      </c>
      <c r="E151" s="22" t="s">
        <v>2074</v>
      </c>
      <c r="F151" s="22" t="s">
        <v>2075</v>
      </c>
      <c r="G151" s="21" t="s">
        <v>563</v>
      </c>
    </row>
    <row r="152" spans="1:10" ht="18">
      <c r="A152" s="1" t="s">
        <v>1492</v>
      </c>
      <c r="B152" s="10" t="s">
        <v>892</v>
      </c>
      <c r="C152" s="10"/>
      <c r="D152" t="s">
        <v>1352</v>
      </c>
      <c r="E152" s="22" t="s">
        <v>2208</v>
      </c>
      <c r="F152" s="22" t="s">
        <v>1925</v>
      </c>
      <c r="G152" s="21" t="s">
        <v>1492</v>
      </c>
      <c r="H152" s="22"/>
      <c r="I152" s="22"/>
      <c r="J152" s="21"/>
    </row>
    <row r="153" spans="1:10" ht="18">
      <c r="A153" s="1"/>
      <c r="B153" s="10" t="s">
        <v>737</v>
      </c>
      <c r="C153" s="10"/>
      <c r="D153" t="s">
        <v>1336</v>
      </c>
      <c r="E153" s="22" t="s">
        <v>1990</v>
      </c>
      <c r="F153" s="22" t="s">
        <v>1991</v>
      </c>
      <c r="G153" s="21" t="s">
        <v>737</v>
      </c>
      <c r="H153" s="22"/>
      <c r="I153" s="22"/>
      <c r="J153" s="21"/>
    </row>
    <row r="154" spans="1:10" ht="18">
      <c r="A154" s="1" t="s">
        <v>474</v>
      </c>
      <c r="B154" s="10"/>
      <c r="C154" s="10"/>
      <c r="D154" t="s">
        <v>474</v>
      </c>
      <c r="E154" s="22" t="s">
        <v>2020</v>
      </c>
      <c r="F154" s="22" t="s">
        <v>2021</v>
      </c>
      <c r="G154" s="21" t="s">
        <v>474</v>
      </c>
    </row>
    <row r="155" spans="1:10" ht="18">
      <c r="A155" s="1" t="s">
        <v>524</v>
      </c>
      <c r="B155" s="10" t="s">
        <v>524</v>
      </c>
      <c r="C155" s="10"/>
      <c r="D155" t="s">
        <v>524</v>
      </c>
      <c r="E155" s="22" t="s">
        <v>1938</v>
      </c>
      <c r="F155" s="22" t="s">
        <v>1939</v>
      </c>
      <c r="G155" s="21" t="s">
        <v>524</v>
      </c>
    </row>
    <row r="156" spans="1:10" ht="18">
      <c r="A156" s="1" t="s">
        <v>1527</v>
      </c>
      <c r="B156" s="10"/>
      <c r="C156" s="10"/>
      <c r="D156" t="s">
        <v>1450</v>
      </c>
      <c r="E156" s="22" t="s">
        <v>2181</v>
      </c>
      <c r="F156" s="22" t="s">
        <v>2164</v>
      </c>
      <c r="G156" s="21" t="s">
        <v>1527</v>
      </c>
    </row>
    <row r="157" spans="1:10" ht="18">
      <c r="A157" s="1" t="s">
        <v>1885</v>
      </c>
      <c r="B157" s="10" t="s">
        <v>1886</v>
      </c>
      <c r="C157" s="10"/>
      <c r="D157" t="s">
        <v>1432</v>
      </c>
      <c r="E157" s="22" t="s">
        <v>2001</v>
      </c>
      <c r="F157" s="22" t="s">
        <v>2182</v>
      </c>
      <c r="G157" s="21" t="s">
        <v>1854</v>
      </c>
    </row>
    <row r="158" spans="1:10" ht="18">
      <c r="A158" s="1" t="s">
        <v>1353</v>
      </c>
      <c r="B158" s="10" t="s">
        <v>890</v>
      </c>
      <c r="C158" s="10"/>
      <c r="D158" t="s">
        <v>1353</v>
      </c>
      <c r="E158" s="22" t="s">
        <v>2175</v>
      </c>
      <c r="F158" s="22" t="s">
        <v>1935</v>
      </c>
      <c r="G158" s="21" t="s">
        <v>1353</v>
      </c>
    </row>
    <row r="159" spans="1:10" ht="18">
      <c r="A159" s="1" t="s">
        <v>654</v>
      </c>
      <c r="B159" s="10"/>
      <c r="C159" s="10"/>
      <c r="D159" t="s">
        <v>654</v>
      </c>
      <c r="E159" s="22" t="s">
        <v>2053</v>
      </c>
      <c r="F159" s="22" t="s">
        <v>2054</v>
      </c>
      <c r="G159" s="21" t="s">
        <v>654</v>
      </c>
    </row>
    <row r="160" spans="1:10" ht="18">
      <c r="A160" s="1" t="s">
        <v>560</v>
      </c>
      <c r="B160" s="10"/>
      <c r="C160" s="10"/>
      <c r="D160" t="s">
        <v>560</v>
      </c>
      <c r="E160" s="22" t="s">
        <v>2089</v>
      </c>
      <c r="F160" s="22" t="s">
        <v>2090</v>
      </c>
      <c r="G160" s="21" t="s">
        <v>560</v>
      </c>
    </row>
    <row r="161" spans="1:7" ht="18">
      <c r="A161" s="1" t="s">
        <v>1500</v>
      </c>
      <c r="B161" s="10" t="s">
        <v>955</v>
      </c>
      <c r="C161" s="10"/>
      <c r="D161" t="s">
        <v>1302</v>
      </c>
      <c r="E161" s="22" t="s">
        <v>1982</v>
      </c>
      <c r="F161" s="22" t="s">
        <v>1983</v>
      </c>
      <c r="G161" s="21" t="s">
        <v>1500</v>
      </c>
    </row>
    <row r="162" spans="1:7" ht="18">
      <c r="A162" s="1" t="s">
        <v>438</v>
      </c>
      <c r="B162" s="10"/>
      <c r="C162" s="10"/>
      <c r="D162" t="s">
        <v>438</v>
      </c>
      <c r="E162" s="22" t="s">
        <v>2022</v>
      </c>
      <c r="F162" s="22" t="s">
        <v>2023</v>
      </c>
      <c r="G162" s="21" t="s">
        <v>438</v>
      </c>
    </row>
    <row r="163" spans="1:7" ht="18">
      <c r="A163" s="1" t="s">
        <v>1338</v>
      </c>
      <c r="B163" s="10" t="s">
        <v>908</v>
      </c>
      <c r="C163" s="10"/>
      <c r="D163" t="s">
        <v>1338</v>
      </c>
      <c r="E163" s="22" t="s">
        <v>1931</v>
      </c>
      <c r="F163" s="22" t="s">
        <v>1932</v>
      </c>
      <c r="G163" s="21" t="s">
        <v>1338</v>
      </c>
    </row>
    <row r="164" spans="1:7" ht="18">
      <c r="A164" s="1" t="s">
        <v>426</v>
      </c>
      <c r="B164" s="10"/>
      <c r="C164" s="10"/>
      <c r="D164" t="s">
        <v>426</v>
      </c>
      <c r="E164" s="22" t="s">
        <v>1977</v>
      </c>
      <c r="F164" s="22" t="s">
        <v>2191</v>
      </c>
      <c r="G164" s="21" t="s">
        <v>426</v>
      </c>
    </row>
    <row r="165" spans="1:7" ht="18">
      <c r="A165" s="1" t="s">
        <v>569</v>
      </c>
      <c r="B165" s="10"/>
      <c r="C165" s="10"/>
      <c r="D165" t="s">
        <v>569</v>
      </c>
      <c r="E165" s="22" t="s">
        <v>2014</v>
      </c>
      <c r="F165" s="22" t="s">
        <v>2015</v>
      </c>
      <c r="G165" s="21" t="s">
        <v>569</v>
      </c>
    </row>
    <row r="166" spans="1:7" ht="18">
      <c r="A166" s="1" t="s">
        <v>557</v>
      </c>
      <c r="B166" s="10"/>
      <c r="C166" s="10"/>
      <c r="D166" t="s">
        <v>557</v>
      </c>
      <c r="E166" s="22" t="s">
        <v>2084</v>
      </c>
      <c r="F166" s="22" t="s">
        <v>2085</v>
      </c>
      <c r="G166" s="21" t="s">
        <v>557</v>
      </c>
    </row>
    <row r="167" spans="1:7" ht="18">
      <c r="A167" s="1" t="s">
        <v>689</v>
      </c>
      <c r="B167" s="10" t="s">
        <v>689</v>
      </c>
      <c r="C167" s="10"/>
      <c r="D167" t="s">
        <v>689</v>
      </c>
      <c r="E167" s="22" t="s">
        <v>2111</v>
      </c>
      <c r="F167" s="22" t="s">
        <v>2112</v>
      </c>
      <c r="G167" s="21" t="s">
        <v>689</v>
      </c>
    </row>
    <row r="168" spans="1:7" ht="18">
      <c r="A168" s="1" t="s">
        <v>551</v>
      </c>
      <c r="B168" s="10"/>
      <c r="C168" s="10"/>
      <c r="D168" t="s">
        <v>551</v>
      </c>
      <c r="E168" s="22" t="s">
        <v>2091</v>
      </c>
      <c r="F168" s="22" t="s">
        <v>2092</v>
      </c>
      <c r="G168" s="21" t="s">
        <v>551</v>
      </c>
    </row>
    <row r="169" spans="1:7" ht="18">
      <c r="A169" s="1" t="s">
        <v>751</v>
      </c>
      <c r="B169" s="10" t="s">
        <v>895</v>
      </c>
      <c r="C169" s="10"/>
      <c r="D169" t="s">
        <v>1362</v>
      </c>
      <c r="E169" s="22" t="s">
        <v>2180</v>
      </c>
      <c r="F169" s="22" t="s">
        <v>2094</v>
      </c>
      <c r="G169" s="21" t="s">
        <v>2167</v>
      </c>
    </row>
    <row r="170" spans="1:7" ht="18">
      <c r="A170" s="1" t="s">
        <v>1768</v>
      </c>
      <c r="B170" s="10" t="s">
        <v>748</v>
      </c>
      <c r="C170" s="10"/>
      <c r="D170" t="s">
        <v>1361</v>
      </c>
      <c r="E170" s="22" t="s">
        <v>2225</v>
      </c>
      <c r="F170" s="22" t="s">
        <v>2114</v>
      </c>
      <c r="G170" s="21" t="s">
        <v>1768</v>
      </c>
    </row>
    <row r="171" spans="1:7">
      <c r="A171" s="1"/>
      <c r="B171" s="10"/>
      <c r="C171" s="10"/>
      <c r="D171" t="s">
        <v>1453</v>
      </c>
    </row>
    <row r="172" spans="1:7" ht="18">
      <c r="A172" s="1" t="s">
        <v>1889</v>
      </c>
      <c r="B172" s="10" t="s">
        <v>1873</v>
      </c>
      <c r="C172" s="10"/>
      <c r="D172" t="s">
        <v>1315</v>
      </c>
      <c r="E172" s="22" t="s">
        <v>2024</v>
      </c>
      <c r="F172" s="22" t="s">
        <v>2025</v>
      </c>
      <c r="G172" s="21" t="s">
        <v>1853</v>
      </c>
    </row>
    <row r="173" spans="1:7" ht="18">
      <c r="A173" s="1" t="s">
        <v>1489</v>
      </c>
      <c r="B173" s="10"/>
      <c r="C173" s="10"/>
      <c r="D173" t="s">
        <v>1444</v>
      </c>
      <c r="E173" s="22" t="s">
        <v>1914</v>
      </c>
      <c r="F173" s="22" t="s">
        <v>2209</v>
      </c>
      <c r="G173" s="21" t="s">
        <v>1489</v>
      </c>
    </row>
    <row r="174" spans="1:7" ht="18">
      <c r="A174" t="s">
        <v>1529</v>
      </c>
      <c r="D174" t="s">
        <v>1443</v>
      </c>
      <c r="E174" s="22" t="s">
        <v>2159</v>
      </c>
      <c r="F174" s="22" t="s">
        <v>2160</v>
      </c>
      <c r="G174" s="21" t="s">
        <v>1529</v>
      </c>
    </row>
    <row r="175" spans="1:7">
      <c r="A175" t="s">
        <v>1875</v>
      </c>
      <c r="D175" t="s">
        <v>1441</v>
      </c>
    </row>
    <row r="176" spans="1:7" ht="18">
      <c r="A176" t="s">
        <v>1510</v>
      </c>
      <c r="D176" t="s">
        <v>1427</v>
      </c>
      <c r="E176" s="22" t="s">
        <v>2183</v>
      </c>
      <c r="F176" s="22" t="s">
        <v>2218</v>
      </c>
      <c r="G176" s="21" t="s">
        <v>1510</v>
      </c>
    </row>
    <row r="177" spans="1:7">
      <c r="A177" t="s">
        <v>1892</v>
      </c>
      <c r="D177" t="s">
        <v>1396</v>
      </c>
    </row>
    <row r="178" spans="1:7">
      <c r="B178" t="s">
        <v>924</v>
      </c>
      <c r="D178" t="s">
        <v>1328</v>
      </c>
    </row>
    <row r="179" spans="1:7" ht="18">
      <c r="A179" t="s">
        <v>621</v>
      </c>
      <c r="D179" t="s">
        <v>621</v>
      </c>
      <c r="E179" s="22" t="s">
        <v>2154</v>
      </c>
      <c r="F179" s="22" t="s">
        <v>2155</v>
      </c>
      <c r="G179" s="21" t="s">
        <v>621</v>
      </c>
    </row>
    <row r="180" spans="1:7" ht="18">
      <c r="A180" t="s">
        <v>862</v>
      </c>
      <c r="D180" t="s">
        <v>1411</v>
      </c>
      <c r="E180" s="22" t="s">
        <v>2199</v>
      </c>
      <c r="F180" s="22" t="s">
        <v>2093</v>
      </c>
      <c r="G180" s="21" t="s">
        <v>862</v>
      </c>
    </row>
    <row r="181" spans="1:7" ht="18">
      <c r="A181" t="s">
        <v>958</v>
      </c>
      <c r="B181" t="s">
        <v>958</v>
      </c>
      <c r="D181" t="s">
        <v>1439</v>
      </c>
      <c r="E181" s="22" t="s">
        <v>1970</v>
      </c>
      <c r="F181" s="22" t="s">
        <v>1971</v>
      </c>
      <c r="G181" s="21" t="s">
        <v>958</v>
      </c>
    </row>
    <row r="182" spans="1:7" ht="18">
      <c r="A182" t="s">
        <v>742</v>
      </c>
      <c r="D182" t="s">
        <v>1329</v>
      </c>
      <c r="E182" s="22" t="s">
        <v>1986</v>
      </c>
      <c r="F182" s="22" t="s">
        <v>1987</v>
      </c>
      <c r="G182" s="21" t="s">
        <v>742</v>
      </c>
    </row>
    <row r="183" spans="1:7" ht="18">
      <c r="A183" t="s">
        <v>1505</v>
      </c>
      <c r="B183" t="s">
        <v>1872</v>
      </c>
      <c r="D183" t="s">
        <v>1307</v>
      </c>
      <c r="E183" s="22" t="s">
        <v>2042</v>
      </c>
      <c r="F183" s="22" t="s">
        <v>2043</v>
      </c>
      <c r="G183" s="21" t="s">
        <v>1505</v>
      </c>
    </row>
  </sheetData>
  <sortState ref="E1:J172">
    <sortCondition ref="G1:G172"/>
  </sortState>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8</vt:i4>
      </vt:variant>
    </vt:vector>
  </HeadingPairs>
  <TitlesOfParts>
    <vt:vector size="8" baseType="lpstr">
      <vt:lpstr>Main</vt:lpstr>
      <vt:lpstr>Avi-Yonah</vt:lpstr>
      <vt:lpstr>Coordinates</vt:lpstr>
      <vt:lpstr>Duval</vt:lpstr>
      <vt:lpstr>Alliata</vt:lpstr>
      <vt:lpstr>Order</vt:lpstr>
      <vt:lpstr>HTML</vt:lpstr>
      <vt:lpstr>Discardable</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pggn</dc:creator>
  <cp:lastModifiedBy>Piggin</cp:lastModifiedBy>
  <dcterms:created xsi:type="dcterms:W3CDTF">2018-11-23T08:23:57Z</dcterms:created>
  <dcterms:modified xsi:type="dcterms:W3CDTF">2019-06-17T14:21:07Z</dcterms:modified>
</cp:coreProperties>
</file>